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jamos" sheetId="1" r:id="rId1"/>
    <sheet name="Asignavimai" sheetId="5" r:id="rId2"/>
    <sheet name="Įstaigų pajamos" sheetId="3" r:id="rId3"/>
    <sheet name="MK" sheetId="7" r:id="rId4"/>
    <sheet name="Spec. dotacijos" sheetId="8" r:id="rId5"/>
  </sheets>
  <definedNames>
    <definedName name="_xlnm.Print_Titles" localSheetId="1">Asignavimai!$8:$11</definedName>
    <definedName name="_xlnm.Print_Titles" localSheetId="2">'Įstaigų pajamos'!$8:$9</definedName>
    <definedName name="_xlnm.Print_Titles" localSheetId="0">Pajamos!$8:$8</definedName>
    <definedName name="_xlnm.Print_Titles" localSheetId="4">'Spec. dotacijos'!$8:$8</definedName>
  </definedNames>
  <calcPr calcId="145621"/>
</workbook>
</file>

<file path=xl/calcChain.xml><?xml version="1.0" encoding="utf-8"?>
<calcChain xmlns="http://schemas.openxmlformats.org/spreadsheetml/2006/main">
  <c r="J148" i="5" l="1"/>
  <c r="I148" i="5"/>
  <c r="H148" i="5"/>
  <c r="F148" i="5"/>
  <c r="E148" i="5"/>
  <c r="D148" i="5"/>
  <c r="F39" i="3" l="1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21" i="3"/>
  <c r="F22" i="3"/>
  <c r="F28" i="3"/>
  <c r="F33" i="3"/>
  <c r="N20" i="3"/>
  <c r="L20" i="3"/>
  <c r="L13" i="3"/>
  <c r="N13" i="3"/>
  <c r="N14" i="3"/>
  <c r="N15" i="3"/>
  <c r="N16" i="3"/>
  <c r="N17" i="3"/>
  <c r="N18" i="3"/>
  <c r="N19" i="3"/>
  <c r="N21" i="3"/>
  <c r="N23" i="3"/>
  <c r="N24" i="3"/>
  <c r="N25" i="3"/>
  <c r="N26" i="3"/>
  <c r="N27" i="3"/>
  <c r="N29" i="3"/>
  <c r="N30" i="3"/>
  <c r="N31" i="3"/>
  <c r="N32" i="3"/>
  <c r="N34" i="3"/>
  <c r="N35" i="3"/>
  <c r="N36" i="3"/>
  <c r="N37" i="3"/>
  <c r="N38" i="3"/>
  <c r="N12" i="3"/>
  <c r="H39" i="3" l="1"/>
  <c r="N39" i="3"/>
  <c r="U35" i="8"/>
  <c r="V35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9" i="8"/>
  <c r="W35" i="8" s="1"/>
  <c r="E29" i="7" l="1"/>
  <c r="F29" i="7"/>
  <c r="D29" i="7"/>
  <c r="C28" i="7"/>
  <c r="D79" i="1"/>
  <c r="E55" i="1"/>
  <c r="D55" i="1"/>
  <c r="E74" i="1"/>
  <c r="D74" i="1"/>
  <c r="E27" i="1"/>
  <c r="D27" i="1"/>
  <c r="E29" i="1"/>
  <c r="D29" i="1"/>
  <c r="J115" i="5" l="1"/>
  <c r="I115" i="5"/>
  <c r="H115" i="5"/>
  <c r="E115" i="5"/>
  <c r="F115" i="5"/>
  <c r="D115" i="5"/>
  <c r="G117" i="5"/>
  <c r="C117" i="5"/>
  <c r="G67" i="5"/>
  <c r="C67" i="5"/>
  <c r="G216" i="5"/>
  <c r="J215" i="5"/>
  <c r="J214" i="5" s="1"/>
  <c r="I215" i="5"/>
  <c r="I214" i="5" s="1"/>
  <c r="H215" i="5"/>
  <c r="C216" i="5"/>
  <c r="F215" i="5"/>
  <c r="E215" i="5"/>
  <c r="E214" i="5" s="1"/>
  <c r="D215" i="5"/>
  <c r="D214" i="5" s="1"/>
  <c r="F214" i="5"/>
  <c r="C214" i="5" l="1"/>
  <c r="C215" i="5"/>
  <c r="G215" i="5"/>
  <c r="H214" i="5"/>
  <c r="G214" i="5" s="1"/>
  <c r="G72" i="5" l="1"/>
  <c r="C72" i="5"/>
  <c r="G61" i="5"/>
  <c r="C61" i="5"/>
  <c r="L14" i="3" l="1"/>
  <c r="L15" i="3"/>
  <c r="L16" i="3"/>
  <c r="L17" i="3"/>
  <c r="L18" i="3"/>
  <c r="L19" i="3"/>
  <c r="L21" i="3"/>
  <c r="L23" i="3"/>
  <c r="L24" i="3"/>
  <c r="L25" i="3"/>
  <c r="L26" i="3"/>
  <c r="L27" i="3"/>
  <c r="L29" i="3"/>
  <c r="L30" i="3"/>
  <c r="L31" i="3"/>
  <c r="L32" i="3"/>
  <c r="L34" i="3"/>
  <c r="L35" i="3"/>
  <c r="L36" i="3"/>
  <c r="L37" i="3"/>
  <c r="L38" i="3"/>
  <c r="L12" i="3"/>
  <c r="K39" i="3"/>
  <c r="E39" i="3"/>
  <c r="F14" i="3"/>
  <c r="F15" i="3"/>
  <c r="F16" i="3"/>
  <c r="F17" i="3"/>
  <c r="F18" i="3"/>
  <c r="F19" i="3"/>
  <c r="F21" i="3"/>
  <c r="F23" i="3"/>
  <c r="F24" i="3"/>
  <c r="F25" i="3"/>
  <c r="F26" i="3"/>
  <c r="F27" i="3"/>
  <c r="F29" i="3"/>
  <c r="F30" i="3"/>
  <c r="F31" i="3"/>
  <c r="F32" i="3"/>
  <c r="F34" i="3"/>
  <c r="F35" i="3"/>
  <c r="F36" i="3"/>
  <c r="F37" i="3"/>
  <c r="F38" i="3"/>
  <c r="F12" i="3"/>
  <c r="C35" i="8" l="1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C27" i="7"/>
  <c r="C26" i="7"/>
  <c r="D39" i="3"/>
  <c r="G39" i="3"/>
  <c r="I39" i="3"/>
  <c r="J39" i="3"/>
  <c r="M39" i="3"/>
  <c r="C39" i="3"/>
  <c r="L39" i="3" l="1"/>
  <c r="G80" i="5"/>
  <c r="C80" i="5"/>
  <c r="J82" i="5" l="1"/>
  <c r="I82" i="5"/>
  <c r="H82" i="5"/>
  <c r="E82" i="5"/>
  <c r="F82" i="5"/>
  <c r="D82" i="5"/>
  <c r="G86" i="5"/>
  <c r="G87" i="5"/>
  <c r="C86" i="5"/>
  <c r="C87" i="5"/>
  <c r="G36" i="5"/>
  <c r="C36" i="5"/>
  <c r="J305" i="5"/>
  <c r="I305" i="5"/>
  <c r="H305" i="5"/>
  <c r="E305" i="5"/>
  <c r="F305" i="5"/>
  <c r="D305" i="5"/>
  <c r="G307" i="5"/>
  <c r="C307" i="5"/>
  <c r="J301" i="5"/>
  <c r="I301" i="5"/>
  <c r="H301" i="5"/>
  <c r="E301" i="5"/>
  <c r="F301" i="5"/>
  <c r="D301" i="5"/>
  <c r="G303" i="5"/>
  <c r="C303" i="5"/>
  <c r="J297" i="5"/>
  <c r="I297" i="5"/>
  <c r="H297" i="5"/>
  <c r="E297" i="5"/>
  <c r="F297" i="5"/>
  <c r="D297" i="5"/>
  <c r="G299" i="5"/>
  <c r="C299" i="5"/>
  <c r="G295" i="5"/>
  <c r="C295" i="5"/>
  <c r="J294" i="5"/>
  <c r="I294" i="5"/>
  <c r="H294" i="5"/>
  <c r="G294" i="5" s="1"/>
  <c r="F294" i="5"/>
  <c r="E294" i="5"/>
  <c r="D294" i="5"/>
  <c r="G290" i="5"/>
  <c r="C290" i="5"/>
  <c r="J289" i="5"/>
  <c r="I289" i="5"/>
  <c r="H289" i="5"/>
  <c r="G289" i="5" s="1"/>
  <c r="F289" i="5"/>
  <c r="E289" i="5"/>
  <c r="D289" i="5"/>
  <c r="G284" i="5"/>
  <c r="C284" i="5"/>
  <c r="J283" i="5"/>
  <c r="I283" i="5"/>
  <c r="H283" i="5"/>
  <c r="G283" i="5" s="1"/>
  <c r="F283" i="5"/>
  <c r="E283" i="5"/>
  <c r="D283" i="5"/>
  <c r="G279" i="5"/>
  <c r="C279" i="5"/>
  <c r="J278" i="5"/>
  <c r="I278" i="5"/>
  <c r="H278" i="5"/>
  <c r="G278" i="5" s="1"/>
  <c r="F278" i="5"/>
  <c r="E278" i="5"/>
  <c r="D278" i="5"/>
  <c r="C294" i="5" l="1"/>
  <c r="C283" i="5"/>
  <c r="C289" i="5"/>
  <c r="C278" i="5"/>
  <c r="G271" i="5"/>
  <c r="C271" i="5"/>
  <c r="J270" i="5"/>
  <c r="I270" i="5"/>
  <c r="H270" i="5"/>
  <c r="F270" i="5"/>
  <c r="E270" i="5"/>
  <c r="D270" i="5"/>
  <c r="G266" i="5"/>
  <c r="C266" i="5"/>
  <c r="J265" i="5"/>
  <c r="I265" i="5"/>
  <c r="H265" i="5"/>
  <c r="F265" i="5"/>
  <c r="E265" i="5"/>
  <c r="D265" i="5"/>
  <c r="G241" i="5"/>
  <c r="C241" i="5"/>
  <c r="J240" i="5"/>
  <c r="I240" i="5"/>
  <c r="H240" i="5"/>
  <c r="F240" i="5"/>
  <c r="E240" i="5"/>
  <c r="D240" i="5"/>
  <c r="G236" i="5"/>
  <c r="C236" i="5"/>
  <c r="J235" i="5"/>
  <c r="I235" i="5"/>
  <c r="H235" i="5"/>
  <c r="F235" i="5"/>
  <c r="E235" i="5"/>
  <c r="D235" i="5"/>
  <c r="G231" i="5"/>
  <c r="C231" i="5"/>
  <c r="J230" i="5"/>
  <c r="I230" i="5"/>
  <c r="H230" i="5"/>
  <c r="F230" i="5"/>
  <c r="E230" i="5"/>
  <c r="D230" i="5"/>
  <c r="J258" i="5"/>
  <c r="I258" i="5"/>
  <c r="H258" i="5"/>
  <c r="E258" i="5"/>
  <c r="F258" i="5"/>
  <c r="G261" i="5"/>
  <c r="C261" i="5"/>
  <c r="J260" i="5"/>
  <c r="I260" i="5"/>
  <c r="H260" i="5"/>
  <c r="F260" i="5"/>
  <c r="E260" i="5"/>
  <c r="D260" i="5"/>
  <c r="G224" i="5"/>
  <c r="C224" i="5"/>
  <c r="J223" i="5"/>
  <c r="I223" i="5"/>
  <c r="H223" i="5"/>
  <c r="F223" i="5"/>
  <c r="E223" i="5"/>
  <c r="D223" i="5"/>
  <c r="G219" i="5"/>
  <c r="C219" i="5"/>
  <c r="J218" i="5"/>
  <c r="I218" i="5"/>
  <c r="H218" i="5"/>
  <c r="F218" i="5"/>
  <c r="E218" i="5"/>
  <c r="D218" i="5"/>
  <c r="G210" i="5"/>
  <c r="C210" i="5"/>
  <c r="J209" i="5"/>
  <c r="I209" i="5"/>
  <c r="H209" i="5"/>
  <c r="F209" i="5"/>
  <c r="E209" i="5"/>
  <c r="D209" i="5"/>
  <c r="G198" i="5"/>
  <c r="C198" i="5"/>
  <c r="J197" i="5"/>
  <c r="I197" i="5"/>
  <c r="H197" i="5"/>
  <c r="F197" i="5"/>
  <c r="E197" i="5"/>
  <c r="D197" i="5"/>
  <c r="G192" i="5"/>
  <c r="C192" i="5"/>
  <c r="J191" i="5"/>
  <c r="I191" i="5"/>
  <c r="H191" i="5"/>
  <c r="F191" i="5"/>
  <c r="E191" i="5"/>
  <c r="D191" i="5"/>
  <c r="G185" i="5"/>
  <c r="C185" i="5"/>
  <c r="J184" i="5"/>
  <c r="I184" i="5"/>
  <c r="H184" i="5"/>
  <c r="F184" i="5"/>
  <c r="E184" i="5"/>
  <c r="D184" i="5"/>
  <c r="G174" i="5"/>
  <c r="C174" i="5"/>
  <c r="J173" i="5"/>
  <c r="I173" i="5"/>
  <c r="H173" i="5"/>
  <c r="F173" i="5"/>
  <c r="E173" i="5"/>
  <c r="D173" i="5"/>
  <c r="C240" i="5" l="1"/>
  <c r="C230" i="5"/>
  <c r="C265" i="5"/>
  <c r="G240" i="5"/>
  <c r="G270" i="5"/>
  <c r="C270" i="5"/>
  <c r="G265" i="5"/>
  <c r="F257" i="5"/>
  <c r="J257" i="5"/>
  <c r="C235" i="5"/>
  <c r="G235" i="5"/>
  <c r="C173" i="5"/>
  <c r="C197" i="5"/>
  <c r="E257" i="5"/>
  <c r="G184" i="5"/>
  <c r="G197" i="5"/>
  <c r="G209" i="5"/>
  <c r="G218" i="5"/>
  <c r="H257" i="5"/>
  <c r="G230" i="5"/>
  <c r="I257" i="5"/>
  <c r="G260" i="5"/>
  <c r="C260" i="5"/>
  <c r="G223" i="5"/>
  <c r="C223" i="5"/>
  <c r="C218" i="5"/>
  <c r="C209" i="5"/>
  <c r="G191" i="5"/>
  <c r="C191" i="5"/>
  <c r="C184" i="5"/>
  <c r="G173" i="5"/>
  <c r="G162" i="5"/>
  <c r="C162" i="5"/>
  <c r="J161" i="5"/>
  <c r="I161" i="5"/>
  <c r="H161" i="5"/>
  <c r="F161" i="5"/>
  <c r="E161" i="5"/>
  <c r="D161" i="5"/>
  <c r="G150" i="5"/>
  <c r="C150" i="5"/>
  <c r="J149" i="5"/>
  <c r="I149" i="5"/>
  <c r="H149" i="5"/>
  <c r="F149" i="5"/>
  <c r="E149" i="5"/>
  <c r="D149" i="5"/>
  <c r="G138" i="5"/>
  <c r="C138" i="5"/>
  <c r="J137" i="5"/>
  <c r="I137" i="5"/>
  <c r="H137" i="5"/>
  <c r="F137" i="5"/>
  <c r="E137" i="5"/>
  <c r="D137" i="5"/>
  <c r="G137" i="5" l="1"/>
  <c r="G149" i="5"/>
  <c r="C161" i="5"/>
  <c r="C137" i="5"/>
  <c r="G161" i="5"/>
  <c r="C149" i="5"/>
  <c r="G126" i="5"/>
  <c r="C126" i="5"/>
  <c r="J125" i="5"/>
  <c r="I125" i="5"/>
  <c r="H125" i="5"/>
  <c r="F125" i="5"/>
  <c r="E125" i="5"/>
  <c r="D125" i="5"/>
  <c r="G114" i="5"/>
  <c r="C114" i="5"/>
  <c r="J113" i="5"/>
  <c r="I113" i="5"/>
  <c r="H113" i="5"/>
  <c r="F113" i="5"/>
  <c r="E113" i="5"/>
  <c r="D113" i="5"/>
  <c r="G113" i="5" l="1"/>
  <c r="C125" i="5"/>
  <c r="G125" i="5"/>
  <c r="C113" i="5"/>
  <c r="G102" i="5"/>
  <c r="C102" i="5"/>
  <c r="J101" i="5"/>
  <c r="I101" i="5"/>
  <c r="H101" i="5"/>
  <c r="F101" i="5"/>
  <c r="E101" i="5"/>
  <c r="D101" i="5"/>
  <c r="G101" i="5" l="1"/>
  <c r="C101" i="5"/>
  <c r="C37" i="5"/>
  <c r="G37" i="5"/>
  <c r="G52" i="5"/>
  <c r="C52" i="5"/>
  <c r="G51" i="5"/>
  <c r="C51" i="5"/>
  <c r="G43" i="5"/>
  <c r="C43" i="5"/>
  <c r="G306" i="5"/>
  <c r="I304" i="5"/>
  <c r="H304" i="5"/>
  <c r="I300" i="5"/>
  <c r="G302" i="5"/>
  <c r="J300" i="5"/>
  <c r="G298" i="5"/>
  <c r="J296" i="5"/>
  <c r="I296" i="5"/>
  <c r="H296" i="5"/>
  <c r="G293" i="5"/>
  <c r="J292" i="5"/>
  <c r="J291" i="5" s="1"/>
  <c r="I292" i="5"/>
  <c r="I291" i="5" s="1"/>
  <c r="H292" i="5"/>
  <c r="H291" i="5" s="1"/>
  <c r="G288" i="5"/>
  <c r="G287" i="5"/>
  <c r="J286" i="5"/>
  <c r="J285" i="5" s="1"/>
  <c r="I286" i="5"/>
  <c r="I285" i="5" s="1"/>
  <c r="H286" i="5"/>
  <c r="G282" i="5"/>
  <c r="J281" i="5"/>
  <c r="J280" i="5" s="1"/>
  <c r="I281" i="5"/>
  <c r="I280" i="5" s="1"/>
  <c r="H281" i="5"/>
  <c r="H280" i="5" s="1"/>
  <c r="G277" i="5"/>
  <c r="J276" i="5"/>
  <c r="J275" i="5" s="1"/>
  <c r="I276" i="5"/>
  <c r="I275" i="5" s="1"/>
  <c r="H276" i="5"/>
  <c r="H275" i="5" s="1"/>
  <c r="G274" i="5"/>
  <c r="J273" i="5"/>
  <c r="J272" i="5" s="1"/>
  <c r="I273" i="5"/>
  <c r="I272" i="5" s="1"/>
  <c r="H273" i="5"/>
  <c r="H272" i="5" s="1"/>
  <c r="G269" i="5"/>
  <c r="J268" i="5"/>
  <c r="J267" i="5" s="1"/>
  <c r="I268" i="5"/>
  <c r="I267" i="5" s="1"/>
  <c r="H268" i="5"/>
  <c r="H267" i="5" s="1"/>
  <c r="G264" i="5"/>
  <c r="J263" i="5"/>
  <c r="J262" i="5" s="1"/>
  <c r="I263" i="5"/>
  <c r="I262" i="5" s="1"/>
  <c r="H263" i="5"/>
  <c r="H262" i="5" s="1"/>
  <c r="G259" i="5"/>
  <c r="G256" i="5"/>
  <c r="J255" i="5"/>
  <c r="J254" i="5" s="1"/>
  <c r="I255" i="5"/>
  <c r="I254" i="5" s="1"/>
  <c r="H255" i="5"/>
  <c r="G253" i="5"/>
  <c r="J252" i="5"/>
  <c r="J251" i="5" s="1"/>
  <c r="I252" i="5"/>
  <c r="I251" i="5" s="1"/>
  <c r="H252" i="5"/>
  <c r="H251" i="5" s="1"/>
  <c r="G250" i="5"/>
  <c r="J249" i="5"/>
  <c r="I249" i="5"/>
  <c r="I248" i="5" s="1"/>
  <c r="H249" i="5"/>
  <c r="H248" i="5" s="1"/>
  <c r="G247" i="5"/>
  <c r="J246" i="5"/>
  <c r="J245" i="5" s="1"/>
  <c r="I246" i="5"/>
  <c r="I245" i="5" s="1"/>
  <c r="H246" i="5"/>
  <c r="H245" i="5" s="1"/>
  <c r="G244" i="5"/>
  <c r="J243" i="5"/>
  <c r="J242" i="5" s="1"/>
  <c r="I243" i="5"/>
  <c r="I242" i="5" s="1"/>
  <c r="H243" i="5"/>
  <c r="H242" i="5" s="1"/>
  <c r="G239" i="5"/>
  <c r="J238" i="5"/>
  <c r="J237" i="5" s="1"/>
  <c r="I238" i="5"/>
  <c r="I237" i="5" s="1"/>
  <c r="H238" i="5"/>
  <c r="H237" i="5" s="1"/>
  <c r="G234" i="5"/>
  <c r="J233" i="5"/>
  <c r="J232" i="5" s="1"/>
  <c r="I233" i="5"/>
  <c r="I232" i="5" s="1"/>
  <c r="H233" i="5"/>
  <c r="H232" i="5" s="1"/>
  <c r="G229" i="5"/>
  <c r="J228" i="5"/>
  <c r="J227" i="5" s="1"/>
  <c r="I228" i="5"/>
  <c r="I227" i="5" s="1"/>
  <c r="H228" i="5"/>
  <c r="H227" i="5" s="1"/>
  <c r="G226" i="5"/>
  <c r="J225" i="5"/>
  <c r="J222" i="5" s="1"/>
  <c r="I225" i="5"/>
  <c r="I222" i="5" s="1"/>
  <c r="H225" i="5"/>
  <c r="H222" i="5" s="1"/>
  <c r="G221" i="5"/>
  <c r="J220" i="5"/>
  <c r="J217" i="5" s="1"/>
  <c r="I220" i="5"/>
  <c r="I217" i="5" s="1"/>
  <c r="H220" i="5"/>
  <c r="H217" i="5" s="1"/>
  <c r="G213" i="5"/>
  <c r="G212" i="5"/>
  <c r="J211" i="5"/>
  <c r="J208" i="5" s="1"/>
  <c r="I211" i="5"/>
  <c r="I208" i="5" s="1"/>
  <c r="H211" i="5"/>
  <c r="H208" i="5" s="1"/>
  <c r="G207" i="5"/>
  <c r="G206" i="5"/>
  <c r="J205" i="5"/>
  <c r="I205" i="5"/>
  <c r="H205" i="5"/>
  <c r="G204" i="5"/>
  <c r="J203" i="5"/>
  <c r="I203" i="5"/>
  <c r="H203" i="5"/>
  <c r="G202" i="5"/>
  <c r="G201" i="5"/>
  <c r="G200" i="5"/>
  <c r="J199" i="5"/>
  <c r="I199" i="5"/>
  <c r="I196" i="5" s="1"/>
  <c r="H199" i="5"/>
  <c r="H196" i="5" s="1"/>
  <c r="G195" i="5"/>
  <c r="G194" i="5"/>
  <c r="J193" i="5"/>
  <c r="I193" i="5"/>
  <c r="G190" i="5"/>
  <c r="J189" i="5"/>
  <c r="I189" i="5"/>
  <c r="H189" i="5"/>
  <c r="G188" i="5"/>
  <c r="G187" i="5"/>
  <c r="J186" i="5"/>
  <c r="I186" i="5"/>
  <c r="H186" i="5"/>
  <c r="G182" i="5"/>
  <c r="G181" i="5"/>
  <c r="J180" i="5"/>
  <c r="I180" i="5"/>
  <c r="H180" i="5"/>
  <c r="G179" i="5"/>
  <c r="J178" i="5"/>
  <c r="I178" i="5"/>
  <c r="H178" i="5"/>
  <c r="G177" i="5"/>
  <c r="G176" i="5"/>
  <c r="J175" i="5"/>
  <c r="I175" i="5"/>
  <c r="H175" i="5"/>
  <c r="G171" i="5"/>
  <c r="G170" i="5"/>
  <c r="J169" i="5"/>
  <c r="I169" i="5"/>
  <c r="G168" i="5"/>
  <c r="J167" i="5"/>
  <c r="I167" i="5"/>
  <c r="H167" i="5"/>
  <c r="G166" i="5"/>
  <c r="G165" i="5"/>
  <c r="G164" i="5"/>
  <c r="J163" i="5"/>
  <c r="I163" i="5"/>
  <c r="H163" i="5"/>
  <c r="G159" i="5"/>
  <c r="G158" i="5"/>
  <c r="J157" i="5"/>
  <c r="I157" i="5"/>
  <c r="G156" i="5"/>
  <c r="J155" i="5"/>
  <c r="I155" i="5"/>
  <c r="H155" i="5"/>
  <c r="G154" i="5"/>
  <c r="G153" i="5"/>
  <c r="G152" i="5"/>
  <c r="J151" i="5"/>
  <c r="I151" i="5"/>
  <c r="H151" i="5"/>
  <c r="G147" i="5"/>
  <c r="G146" i="5"/>
  <c r="J145" i="5"/>
  <c r="I145" i="5"/>
  <c r="H145" i="5"/>
  <c r="G144" i="5"/>
  <c r="J143" i="5"/>
  <c r="I143" i="5"/>
  <c r="H143" i="5"/>
  <c r="G142" i="5"/>
  <c r="G141" i="5"/>
  <c r="G140" i="5"/>
  <c r="J139" i="5"/>
  <c r="I139" i="5"/>
  <c r="H139" i="5"/>
  <c r="G135" i="5"/>
  <c r="G134" i="5"/>
  <c r="J133" i="5"/>
  <c r="I133" i="5"/>
  <c r="H133" i="5"/>
  <c r="G132" i="5"/>
  <c r="J131" i="5"/>
  <c r="I131" i="5"/>
  <c r="H131" i="5"/>
  <c r="G130" i="5"/>
  <c r="G129" i="5"/>
  <c r="G128" i="5"/>
  <c r="J127" i="5"/>
  <c r="I127" i="5"/>
  <c r="H127" i="5"/>
  <c r="G123" i="5"/>
  <c r="G122" i="5"/>
  <c r="J121" i="5"/>
  <c r="I121" i="5"/>
  <c r="H121" i="5"/>
  <c r="G120" i="5"/>
  <c r="J119" i="5"/>
  <c r="I119" i="5"/>
  <c r="H119" i="5"/>
  <c r="G118" i="5"/>
  <c r="G116" i="5"/>
  <c r="G111" i="5"/>
  <c r="G110" i="5"/>
  <c r="J109" i="5"/>
  <c r="I109" i="5"/>
  <c r="H109" i="5"/>
  <c r="G108" i="5"/>
  <c r="J107" i="5"/>
  <c r="I107" i="5"/>
  <c r="H107" i="5"/>
  <c r="G106" i="5"/>
  <c r="G105" i="5"/>
  <c r="G104" i="5"/>
  <c r="J103" i="5"/>
  <c r="I103" i="5"/>
  <c r="H103" i="5"/>
  <c r="G99" i="5"/>
  <c r="J98" i="5"/>
  <c r="I98" i="5"/>
  <c r="H98" i="5"/>
  <c r="G97" i="5"/>
  <c r="G96" i="5"/>
  <c r="G95" i="5"/>
  <c r="J94" i="5"/>
  <c r="I94" i="5"/>
  <c r="H94" i="5"/>
  <c r="G93" i="5"/>
  <c r="J92" i="5"/>
  <c r="I92" i="5"/>
  <c r="H92" i="5"/>
  <c r="G91" i="5"/>
  <c r="G90" i="5"/>
  <c r="J89" i="5"/>
  <c r="I89" i="5"/>
  <c r="H89" i="5"/>
  <c r="G85" i="5"/>
  <c r="G84" i="5"/>
  <c r="G83" i="5"/>
  <c r="G81" i="5"/>
  <c r="G79" i="5"/>
  <c r="G78" i="5"/>
  <c r="G77" i="5"/>
  <c r="G76" i="5"/>
  <c r="J75" i="5"/>
  <c r="I75" i="5"/>
  <c r="H75" i="5"/>
  <c r="G74" i="5"/>
  <c r="G73" i="5"/>
  <c r="G71" i="5"/>
  <c r="G70" i="5"/>
  <c r="G69" i="5"/>
  <c r="G68" i="5"/>
  <c r="G66" i="5"/>
  <c r="G65" i="5"/>
  <c r="G64" i="5"/>
  <c r="G63" i="5"/>
  <c r="G62" i="5"/>
  <c r="G60" i="5"/>
  <c r="G59" i="5"/>
  <c r="G58" i="5"/>
  <c r="G57" i="5"/>
  <c r="J56" i="5"/>
  <c r="I56" i="5"/>
  <c r="H56" i="5"/>
  <c r="G55" i="5"/>
  <c r="G54" i="5"/>
  <c r="G53" i="5"/>
  <c r="G50" i="5"/>
  <c r="G49" i="5"/>
  <c r="G48" i="5"/>
  <c r="G47" i="5"/>
  <c r="G46" i="5"/>
  <c r="J45" i="5"/>
  <c r="I45" i="5"/>
  <c r="H45" i="5"/>
  <c r="G44" i="5"/>
  <c r="G42" i="5"/>
  <c r="G41" i="5"/>
  <c r="G40" i="5"/>
  <c r="G39" i="5"/>
  <c r="G38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J20" i="5"/>
  <c r="I20" i="5"/>
  <c r="H20" i="5"/>
  <c r="G19" i="5"/>
  <c r="G18" i="5"/>
  <c r="J17" i="5"/>
  <c r="I17" i="5"/>
  <c r="H17" i="5"/>
  <c r="G15" i="5"/>
  <c r="J14" i="5"/>
  <c r="J13" i="5" s="1"/>
  <c r="I14" i="5"/>
  <c r="I13" i="5" s="1"/>
  <c r="H14" i="5"/>
  <c r="H13" i="5" s="1"/>
  <c r="J196" i="5" l="1"/>
  <c r="H112" i="5"/>
  <c r="I112" i="5"/>
  <c r="G89" i="5"/>
  <c r="H285" i="5"/>
  <c r="G285" i="5" s="1"/>
  <c r="I100" i="5"/>
  <c r="G178" i="5"/>
  <c r="G189" i="5"/>
  <c r="G291" i="5"/>
  <c r="G92" i="5"/>
  <c r="G94" i="5"/>
  <c r="G107" i="5"/>
  <c r="H136" i="5"/>
  <c r="G145" i="5"/>
  <c r="G199" i="5"/>
  <c r="J183" i="5"/>
  <c r="H300" i="5"/>
  <c r="G300" i="5" s="1"/>
  <c r="J160" i="5"/>
  <c r="G127" i="5"/>
  <c r="J124" i="5"/>
  <c r="G167" i="5"/>
  <c r="G186" i="5"/>
  <c r="G286" i="5"/>
  <c r="I88" i="5"/>
  <c r="I172" i="5"/>
  <c r="G75" i="5"/>
  <c r="J88" i="5"/>
  <c r="G98" i="5"/>
  <c r="J100" i="5"/>
  <c r="G133" i="5"/>
  <c r="I136" i="5"/>
  <c r="G151" i="5"/>
  <c r="G163" i="5"/>
  <c r="J172" i="5"/>
  <c r="G17" i="5"/>
  <c r="G82" i="5"/>
  <c r="J112" i="5"/>
  <c r="G112" i="5" s="1"/>
  <c r="I124" i="5"/>
  <c r="G139" i="5"/>
  <c r="J136" i="5"/>
  <c r="I183" i="5"/>
  <c r="G208" i="5"/>
  <c r="G211" i="5"/>
  <c r="G205" i="5"/>
  <c r="G180" i="5"/>
  <c r="H172" i="5"/>
  <c r="G175" i="5"/>
  <c r="I160" i="5"/>
  <c r="G155" i="5"/>
  <c r="G143" i="5"/>
  <c r="H124" i="5"/>
  <c r="G121" i="5"/>
  <c r="G109" i="5"/>
  <c r="H100" i="5"/>
  <c r="G100" i="5" s="1"/>
  <c r="G103" i="5"/>
  <c r="H88" i="5"/>
  <c r="G56" i="5"/>
  <c r="I16" i="5"/>
  <c r="G281" i="5"/>
  <c r="G292" i="5"/>
  <c r="G305" i="5"/>
  <c r="G245" i="5"/>
  <c r="G246" i="5"/>
  <c r="G249" i="5"/>
  <c r="G255" i="5"/>
  <c r="G258" i="5"/>
  <c r="G45" i="5"/>
  <c r="J16" i="5"/>
  <c r="H16" i="5"/>
  <c r="G220" i="5"/>
  <c r="G228" i="5"/>
  <c r="G238" i="5"/>
  <c r="G273" i="5"/>
  <c r="G217" i="5"/>
  <c r="G227" i="5"/>
  <c r="G272" i="5"/>
  <c r="H254" i="5"/>
  <c r="G254" i="5" s="1"/>
  <c r="G225" i="5"/>
  <c r="G268" i="5"/>
  <c r="G20" i="5"/>
  <c r="G233" i="5"/>
  <c r="G243" i="5"/>
  <c r="G252" i="5"/>
  <c r="G262" i="5"/>
  <c r="G276" i="5"/>
  <c r="G296" i="5"/>
  <c r="G301" i="5"/>
  <c r="G232" i="5"/>
  <c r="G242" i="5"/>
  <c r="G251" i="5"/>
  <c r="G275" i="5"/>
  <c r="G280" i="5"/>
  <c r="G237" i="5"/>
  <c r="G14" i="5"/>
  <c r="G222" i="5"/>
  <c r="J248" i="5"/>
  <c r="G248" i="5" s="1"/>
  <c r="G257" i="5"/>
  <c r="G263" i="5"/>
  <c r="G267" i="5"/>
  <c r="G297" i="5"/>
  <c r="J304" i="5"/>
  <c r="G304" i="5" s="1"/>
  <c r="G13" i="5"/>
  <c r="G115" i="5"/>
  <c r="G131" i="5"/>
  <c r="H157" i="5"/>
  <c r="G203" i="5"/>
  <c r="G119" i="5"/>
  <c r="H169" i="5"/>
  <c r="G169" i="5" s="1"/>
  <c r="H193" i="5"/>
  <c r="H183" i="5" s="1"/>
  <c r="E75" i="1"/>
  <c r="D75" i="1"/>
  <c r="E62" i="1"/>
  <c r="E24" i="1"/>
  <c r="J308" i="5" l="1"/>
  <c r="I308" i="5"/>
  <c r="G196" i="5"/>
  <c r="G136" i="5"/>
  <c r="G124" i="5"/>
  <c r="G88" i="5"/>
  <c r="G172" i="5"/>
  <c r="G193" i="5"/>
  <c r="G183" i="5"/>
  <c r="H160" i="5"/>
  <c r="G160" i="5" s="1"/>
  <c r="G16" i="5"/>
  <c r="G157" i="5"/>
  <c r="E11" i="1"/>
  <c r="E10" i="1" s="1"/>
  <c r="E15" i="1"/>
  <c r="E19" i="1"/>
  <c r="E28" i="1"/>
  <c r="E54" i="1"/>
  <c r="E53" i="1" s="1"/>
  <c r="E64" i="1"/>
  <c r="E61" i="1" s="1"/>
  <c r="E68" i="1"/>
  <c r="E73" i="1"/>
  <c r="E82" i="1"/>
  <c r="E81" i="1" s="1"/>
  <c r="E80" i="1" s="1"/>
  <c r="H308" i="5" l="1"/>
  <c r="G308" i="5" s="1"/>
  <c r="G148" i="5"/>
  <c r="E60" i="1"/>
  <c r="E26" i="1"/>
  <c r="E23" i="1" s="1"/>
  <c r="E79" i="1" s="1"/>
  <c r="E9" i="1"/>
  <c r="E75" i="5"/>
  <c r="F75" i="5"/>
  <c r="D75" i="5"/>
  <c r="C75" i="5" s="1"/>
  <c r="D20" i="5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12" i="7"/>
  <c r="E14" i="5"/>
  <c r="E13" i="5" s="1"/>
  <c r="F14" i="5"/>
  <c r="D14" i="5"/>
  <c r="C15" i="5"/>
  <c r="D94" i="5"/>
  <c r="D82" i="1"/>
  <c r="D81" i="1" s="1"/>
  <c r="D80" i="1" s="1"/>
  <c r="E20" i="5"/>
  <c r="F20" i="5"/>
  <c r="C50" i="5"/>
  <c r="C306" i="5"/>
  <c r="F304" i="5"/>
  <c r="E304" i="5"/>
  <c r="D304" i="5"/>
  <c r="C302" i="5"/>
  <c r="F300" i="5"/>
  <c r="E300" i="5"/>
  <c r="C298" i="5"/>
  <c r="F296" i="5"/>
  <c r="C293" i="5"/>
  <c r="F292" i="5"/>
  <c r="F291" i="5" s="1"/>
  <c r="E292" i="5"/>
  <c r="E291" i="5" s="1"/>
  <c r="D292" i="5"/>
  <c r="D291" i="5" s="1"/>
  <c r="C288" i="5"/>
  <c r="C287" i="5"/>
  <c r="F286" i="5"/>
  <c r="F285" i="5" s="1"/>
  <c r="E286" i="5"/>
  <c r="E285" i="5" s="1"/>
  <c r="D286" i="5"/>
  <c r="D285" i="5" s="1"/>
  <c r="C282" i="5"/>
  <c r="F281" i="5"/>
  <c r="F280" i="5" s="1"/>
  <c r="E281" i="5"/>
  <c r="E280" i="5" s="1"/>
  <c r="D281" i="5"/>
  <c r="D280" i="5" s="1"/>
  <c r="C277" i="5"/>
  <c r="F276" i="5"/>
  <c r="F275" i="5" s="1"/>
  <c r="E276" i="5"/>
  <c r="E275" i="5" s="1"/>
  <c r="D276" i="5"/>
  <c r="D275" i="5" s="1"/>
  <c r="C274" i="5"/>
  <c r="F273" i="5"/>
  <c r="F272" i="5" s="1"/>
  <c r="E273" i="5"/>
  <c r="E272" i="5" s="1"/>
  <c r="D273" i="5"/>
  <c r="D272" i="5" s="1"/>
  <c r="C269" i="5"/>
  <c r="F268" i="5"/>
  <c r="F267" i="5" s="1"/>
  <c r="E268" i="5"/>
  <c r="E267" i="5" s="1"/>
  <c r="D268" i="5"/>
  <c r="D267" i="5" s="1"/>
  <c r="C264" i="5"/>
  <c r="F263" i="5"/>
  <c r="F262" i="5" s="1"/>
  <c r="E263" i="5"/>
  <c r="E262" i="5" s="1"/>
  <c r="D263" i="5"/>
  <c r="D262" i="5" s="1"/>
  <c r="C259" i="5"/>
  <c r="D258" i="5"/>
  <c r="C256" i="5"/>
  <c r="F255" i="5"/>
  <c r="F254" i="5" s="1"/>
  <c r="E255" i="5"/>
  <c r="E254" i="5" s="1"/>
  <c r="D255" i="5"/>
  <c r="D254" i="5" s="1"/>
  <c r="C253" i="5"/>
  <c r="F252" i="5"/>
  <c r="F251" i="5" s="1"/>
  <c r="E252" i="5"/>
  <c r="E251" i="5" s="1"/>
  <c r="D252" i="5"/>
  <c r="D251" i="5" s="1"/>
  <c r="C250" i="5"/>
  <c r="F249" i="5"/>
  <c r="F248" i="5" s="1"/>
  <c r="E249" i="5"/>
  <c r="E248" i="5" s="1"/>
  <c r="D249" i="5"/>
  <c r="D248" i="5" s="1"/>
  <c r="C247" i="5"/>
  <c r="F246" i="5"/>
  <c r="F245" i="5" s="1"/>
  <c r="E246" i="5"/>
  <c r="E245" i="5" s="1"/>
  <c r="D246" i="5"/>
  <c r="D245" i="5" s="1"/>
  <c r="C244" i="5"/>
  <c r="F243" i="5"/>
  <c r="F242" i="5" s="1"/>
  <c r="E243" i="5"/>
  <c r="E242" i="5" s="1"/>
  <c r="D243" i="5"/>
  <c r="D242" i="5" s="1"/>
  <c r="C239" i="5"/>
  <c r="F238" i="5"/>
  <c r="F237" i="5" s="1"/>
  <c r="E238" i="5"/>
  <c r="E237" i="5" s="1"/>
  <c r="D238" i="5"/>
  <c r="D237" i="5" s="1"/>
  <c r="C234" i="5"/>
  <c r="F233" i="5"/>
  <c r="F232" i="5" s="1"/>
  <c r="E233" i="5"/>
  <c r="E232" i="5" s="1"/>
  <c r="D233" i="5"/>
  <c r="D232" i="5" s="1"/>
  <c r="C229" i="5"/>
  <c r="F228" i="5"/>
  <c r="F227" i="5" s="1"/>
  <c r="E228" i="5"/>
  <c r="E227" i="5" s="1"/>
  <c r="D228" i="5"/>
  <c r="D227" i="5" s="1"/>
  <c r="C226" i="5"/>
  <c r="F225" i="5"/>
  <c r="F222" i="5" s="1"/>
  <c r="E225" i="5"/>
  <c r="E222" i="5" s="1"/>
  <c r="D225" i="5"/>
  <c r="D222" i="5" s="1"/>
  <c r="C221" i="5"/>
  <c r="F220" i="5"/>
  <c r="F217" i="5" s="1"/>
  <c r="E220" i="5"/>
  <c r="E217" i="5" s="1"/>
  <c r="D220" i="5"/>
  <c r="D217" i="5" s="1"/>
  <c r="C213" i="5"/>
  <c r="C212" i="5"/>
  <c r="F211" i="5"/>
  <c r="F208" i="5" s="1"/>
  <c r="E211" i="5"/>
  <c r="E208" i="5" s="1"/>
  <c r="D211" i="5"/>
  <c r="D208" i="5" s="1"/>
  <c r="C207" i="5"/>
  <c r="C206" i="5"/>
  <c r="F205" i="5"/>
  <c r="E205" i="5"/>
  <c r="D205" i="5"/>
  <c r="C204" i="5"/>
  <c r="F203" i="5"/>
  <c r="E203" i="5"/>
  <c r="D203" i="5"/>
  <c r="C202" i="5"/>
  <c r="C201" i="5"/>
  <c r="C200" i="5"/>
  <c r="F199" i="5"/>
  <c r="E199" i="5"/>
  <c r="D199" i="5"/>
  <c r="D196" i="5" s="1"/>
  <c r="C195" i="5"/>
  <c r="C194" i="5"/>
  <c r="F193" i="5"/>
  <c r="E193" i="5"/>
  <c r="D193" i="5"/>
  <c r="C190" i="5"/>
  <c r="F189" i="5"/>
  <c r="E189" i="5"/>
  <c r="D189" i="5"/>
  <c r="C188" i="5"/>
  <c r="C187" i="5"/>
  <c r="F186" i="5"/>
  <c r="E186" i="5"/>
  <c r="D186" i="5"/>
  <c r="C182" i="5"/>
  <c r="C181" i="5"/>
  <c r="F180" i="5"/>
  <c r="E180" i="5"/>
  <c r="D180" i="5"/>
  <c r="C179" i="5"/>
  <c r="F178" i="5"/>
  <c r="E178" i="5"/>
  <c r="D178" i="5"/>
  <c r="C177" i="5"/>
  <c r="C176" i="5"/>
  <c r="F175" i="5"/>
  <c r="E175" i="5"/>
  <c r="D175" i="5"/>
  <c r="C171" i="5"/>
  <c r="C170" i="5"/>
  <c r="F169" i="5"/>
  <c r="E169" i="5"/>
  <c r="D169" i="5"/>
  <c r="C168" i="5"/>
  <c r="F167" i="5"/>
  <c r="E167" i="5"/>
  <c r="D167" i="5"/>
  <c r="C166" i="5"/>
  <c r="C165" i="5"/>
  <c r="C164" i="5"/>
  <c r="F163" i="5"/>
  <c r="E163" i="5"/>
  <c r="D163" i="5"/>
  <c r="C159" i="5"/>
  <c r="C158" i="5"/>
  <c r="F157" i="5"/>
  <c r="E157" i="5"/>
  <c r="D157" i="5"/>
  <c r="C156" i="5"/>
  <c r="F155" i="5"/>
  <c r="E155" i="5"/>
  <c r="D155" i="5"/>
  <c r="C154" i="5"/>
  <c r="C153" i="5"/>
  <c r="C152" i="5"/>
  <c r="F151" i="5"/>
  <c r="E151" i="5"/>
  <c r="D151" i="5"/>
  <c r="C147" i="5"/>
  <c r="C146" i="5"/>
  <c r="F145" i="5"/>
  <c r="E145" i="5"/>
  <c r="D145" i="5"/>
  <c r="C144" i="5"/>
  <c r="F143" i="5"/>
  <c r="E143" i="5"/>
  <c r="D143" i="5"/>
  <c r="C142" i="5"/>
  <c r="C141" i="5"/>
  <c r="C140" i="5"/>
  <c r="F139" i="5"/>
  <c r="E139" i="5"/>
  <c r="D139" i="5"/>
  <c r="C135" i="5"/>
  <c r="C134" i="5"/>
  <c r="F133" i="5"/>
  <c r="E133" i="5"/>
  <c r="D133" i="5"/>
  <c r="C132" i="5"/>
  <c r="F131" i="5"/>
  <c r="E131" i="5"/>
  <c r="D131" i="5"/>
  <c r="C130" i="5"/>
  <c r="C129" i="5"/>
  <c r="C128" i="5"/>
  <c r="F127" i="5"/>
  <c r="E127" i="5"/>
  <c r="D127" i="5"/>
  <c r="C123" i="5"/>
  <c r="C122" i="5"/>
  <c r="F121" i="5"/>
  <c r="E121" i="5"/>
  <c r="D121" i="5"/>
  <c r="C120" i="5"/>
  <c r="F119" i="5"/>
  <c r="E119" i="5"/>
  <c r="D119" i="5"/>
  <c r="C118" i="5"/>
  <c r="C116" i="5"/>
  <c r="C111" i="5"/>
  <c r="C110" i="5"/>
  <c r="F109" i="5"/>
  <c r="E109" i="5"/>
  <c r="D109" i="5"/>
  <c r="C108" i="5"/>
  <c r="F107" i="5"/>
  <c r="E107" i="5"/>
  <c r="D107" i="5"/>
  <c r="C106" i="5"/>
  <c r="C105" i="5"/>
  <c r="C104" i="5"/>
  <c r="F103" i="5"/>
  <c r="E103" i="5"/>
  <c r="D103" i="5"/>
  <c r="C99" i="5"/>
  <c r="F98" i="5"/>
  <c r="E98" i="5"/>
  <c r="D98" i="5"/>
  <c r="C97" i="5"/>
  <c r="C96" i="5"/>
  <c r="C95" i="5"/>
  <c r="F94" i="5"/>
  <c r="E94" i="5"/>
  <c r="C93" i="5"/>
  <c r="F92" i="5"/>
  <c r="E92" i="5"/>
  <c r="D92" i="5"/>
  <c r="C91" i="5"/>
  <c r="C90" i="5"/>
  <c r="F89" i="5"/>
  <c r="E89" i="5"/>
  <c r="D89" i="5"/>
  <c r="C85" i="5"/>
  <c r="C84" i="5"/>
  <c r="C83" i="5"/>
  <c r="C81" i="5"/>
  <c r="C79" i="5"/>
  <c r="C78" i="5"/>
  <c r="C77" i="5"/>
  <c r="C76" i="5"/>
  <c r="C74" i="5"/>
  <c r="C73" i="5"/>
  <c r="C71" i="5"/>
  <c r="C70" i="5"/>
  <c r="C69" i="5"/>
  <c r="C68" i="5"/>
  <c r="C66" i="5"/>
  <c r="C65" i="5"/>
  <c r="C64" i="5"/>
  <c r="C63" i="5"/>
  <c r="C62" i="5"/>
  <c r="C60" i="5"/>
  <c r="C59" i="5"/>
  <c r="C58" i="5"/>
  <c r="C57" i="5"/>
  <c r="F56" i="5"/>
  <c r="E56" i="5"/>
  <c r="D56" i="5"/>
  <c r="C55" i="5"/>
  <c r="C54" i="5"/>
  <c r="C53" i="5"/>
  <c r="C49" i="5"/>
  <c r="C48" i="5"/>
  <c r="C47" i="5"/>
  <c r="C46" i="5"/>
  <c r="F45" i="5"/>
  <c r="E45" i="5"/>
  <c r="D45" i="5"/>
  <c r="C44" i="5"/>
  <c r="C42" i="5"/>
  <c r="C41" i="5"/>
  <c r="C40" i="5"/>
  <c r="C39" i="5"/>
  <c r="C38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9" i="5"/>
  <c r="C18" i="5"/>
  <c r="F17" i="5"/>
  <c r="E17" i="5"/>
  <c r="D17" i="5"/>
  <c r="F13" i="5"/>
  <c r="D13" i="5"/>
  <c r="D73" i="1"/>
  <c r="D68" i="1"/>
  <c r="D62" i="1"/>
  <c r="D64" i="1"/>
  <c r="D54" i="1"/>
  <c r="D53" i="1" s="1"/>
  <c r="D28" i="1"/>
  <c r="D19" i="1"/>
  <c r="D15" i="1"/>
  <c r="D11" i="1"/>
  <c r="D10" i="1" s="1"/>
  <c r="C301" i="5"/>
  <c r="C143" i="5"/>
  <c r="E296" i="5"/>
  <c r="C82" i="5"/>
  <c r="C263" i="5"/>
  <c r="C276" i="5"/>
  <c r="C297" i="5"/>
  <c r="D300" i="5"/>
  <c r="C220" i="5"/>
  <c r="C268" i="5"/>
  <c r="D296" i="5"/>
  <c r="C296" i="5" s="1"/>
  <c r="C131" i="5"/>
  <c r="C203" i="5"/>
  <c r="C225" i="5"/>
  <c r="C233" i="5"/>
  <c r="C281" i="5"/>
  <c r="C305" i="5"/>
  <c r="E196" i="5" l="1"/>
  <c r="F196" i="5"/>
  <c r="C29" i="7"/>
  <c r="C163" i="5"/>
  <c r="C151" i="5"/>
  <c r="C186" i="5"/>
  <c r="C285" i="5"/>
  <c r="C107" i="5"/>
  <c r="C199" i="5"/>
  <c r="D61" i="1"/>
  <c r="D60" i="1"/>
  <c r="E84" i="1"/>
  <c r="C20" i="5"/>
  <c r="C252" i="5"/>
  <c r="C249" i="5"/>
  <c r="C238" i="5"/>
  <c r="F124" i="5"/>
  <c r="F112" i="5"/>
  <c r="C189" i="5"/>
  <c r="C243" i="5"/>
  <c r="C167" i="5"/>
  <c r="C139" i="5"/>
  <c r="C98" i="5"/>
  <c r="C119" i="5"/>
  <c r="E124" i="5"/>
  <c r="C292" i="5"/>
  <c r="C286" i="5"/>
  <c r="C273" i="5"/>
  <c r="E100" i="5"/>
  <c r="D112" i="5"/>
  <c r="E136" i="5"/>
  <c r="C280" i="5"/>
  <c r="F88" i="5"/>
  <c r="F100" i="5"/>
  <c r="E112" i="5"/>
  <c r="D183" i="5"/>
  <c r="F16" i="5"/>
  <c r="E16" i="5"/>
  <c r="E183" i="5"/>
  <c r="C115" i="5"/>
  <c r="C89" i="5"/>
  <c r="F160" i="5"/>
  <c r="F183" i="5"/>
  <c r="C258" i="5"/>
  <c r="D257" i="5"/>
  <c r="C257" i="5" s="1"/>
  <c r="C14" i="5"/>
  <c r="C255" i="5"/>
  <c r="C246" i="5"/>
  <c r="C237" i="5"/>
  <c r="C228" i="5"/>
  <c r="C208" i="5"/>
  <c r="C211" i="5"/>
  <c r="C205" i="5"/>
  <c r="C193" i="5"/>
  <c r="F172" i="5"/>
  <c r="C180" i="5"/>
  <c r="E172" i="5"/>
  <c r="D172" i="5"/>
  <c r="C178" i="5"/>
  <c r="C175" i="5"/>
  <c r="C169" i="5"/>
  <c r="E160" i="5"/>
  <c r="D160" i="5"/>
  <c r="C160" i="5" s="1"/>
  <c r="C157" i="5"/>
  <c r="C145" i="5"/>
  <c r="F136" i="5"/>
  <c r="D136" i="5"/>
  <c r="D124" i="5"/>
  <c r="C133" i="5"/>
  <c r="C121" i="5"/>
  <c r="C109" i="5"/>
  <c r="D100" i="5"/>
  <c r="C100" i="5" s="1"/>
  <c r="C103" i="5"/>
  <c r="C94" i="5"/>
  <c r="E88" i="5"/>
  <c r="D88" i="5"/>
  <c r="C56" i="5"/>
  <c r="D16" i="5"/>
  <c r="C248" i="5"/>
  <c r="C232" i="5"/>
  <c r="C45" i="5"/>
  <c r="C304" i="5"/>
  <c r="C227" i="5"/>
  <c r="C13" i="5"/>
  <c r="C254" i="5"/>
  <c r="C291" i="5"/>
  <c r="C222" i="5"/>
  <c r="C262" i="5"/>
  <c r="C300" i="5"/>
  <c r="C272" i="5"/>
  <c r="C275" i="5"/>
  <c r="C245" i="5"/>
  <c r="D26" i="1"/>
  <c r="D23" i="1" s="1"/>
  <c r="D9" i="1"/>
  <c r="C217" i="5"/>
  <c r="C242" i="5"/>
  <c r="C251" i="5"/>
  <c r="C267" i="5"/>
  <c r="C17" i="5"/>
  <c r="C127" i="5"/>
  <c r="C92" i="5"/>
  <c r="C155" i="5"/>
  <c r="D84" i="1" l="1"/>
  <c r="C112" i="5"/>
  <c r="E308" i="5"/>
  <c r="F308" i="5"/>
  <c r="D308" i="5"/>
  <c r="C183" i="5"/>
  <c r="C124" i="5"/>
  <c r="C196" i="5"/>
  <c r="C148" i="5"/>
  <c r="C88" i="5"/>
  <c r="C16" i="5"/>
  <c r="C136" i="5"/>
  <c r="C172" i="5"/>
  <c r="C308" i="5" l="1"/>
</calcChain>
</file>

<file path=xl/sharedStrings.xml><?xml version="1.0" encoding="utf-8"?>
<sst xmlns="http://schemas.openxmlformats.org/spreadsheetml/2006/main" count="957" uniqueCount="602">
  <si>
    <t>Klasifikacijos kodas</t>
  </si>
  <si>
    <t>Pavadinimas</t>
  </si>
  <si>
    <t>tūkst. Lt</t>
  </si>
  <si>
    <t>Eil. nr.</t>
  </si>
  <si>
    <t>1.1.</t>
  </si>
  <si>
    <t>1.1.1.</t>
  </si>
  <si>
    <t>1.1.1.1.1.</t>
  </si>
  <si>
    <t>Gyventojų pajamų mokestis iš viso (4+5+6)</t>
  </si>
  <si>
    <t>Mokesčiai (2+7+11)</t>
  </si>
  <si>
    <t>Pajamų ir pelno mokesčiai (3)</t>
  </si>
  <si>
    <t>Gyventojų pajamų mokestis savivaldybių išlaidų struktūros skirtumams išlyginti</t>
  </si>
  <si>
    <t>Gyventojų pajamų mokestis savivaldybių pajamoms iš gyventojų pajamų mokesčio išlyginti</t>
  </si>
  <si>
    <t>1.1.3.</t>
  </si>
  <si>
    <t>Turto mokesčiai (8+9+10)</t>
  </si>
  <si>
    <t>1.1.3.1.</t>
  </si>
  <si>
    <t>Žemės mokestis</t>
  </si>
  <si>
    <t>1.1.3.2.</t>
  </si>
  <si>
    <t xml:space="preserve">Paveldimo turto mokestis </t>
  </si>
  <si>
    <t>1.1.3.3.</t>
  </si>
  <si>
    <t>Nekilnojamojo turto mokestis</t>
  </si>
  <si>
    <t>1.1.4.</t>
  </si>
  <si>
    <t>Prekių ir paslaugų mokesčiai (12+13+14)</t>
  </si>
  <si>
    <t>1.1.4.7.1.1.</t>
  </si>
  <si>
    <t>Mokesčiai už aplinkos teršimą</t>
  </si>
  <si>
    <t>1.1.4.7.2.1.</t>
  </si>
  <si>
    <t>Valstybės rinkliavos</t>
  </si>
  <si>
    <t>1.1.4.7.2.2.</t>
  </si>
  <si>
    <t>Vietinės rinkliavos</t>
  </si>
  <si>
    <t>1.3.</t>
  </si>
  <si>
    <t>1.3.4.</t>
  </si>
  <si>
    <t>1.3.4.1.</t>
  </si>
  <si>
    <t>1.3.4.1.1.1.</t>
  </si>
  <si>
    <t>Valstybinėms (valstybės perduotoms savivaldybėms) funkcijoms atlikti iš viso, iš jų:</t>
  </si>
  <si>
    <t>dalyvauti rengiant ir vykdant mobilizaciją</t>
  </si>
  <si>
    <t>socialinėms išmokoms ir kompensacijoms skaičiuoti ir mokėti</t>
  </si>
  <si>
    <t>socialinei paramai mokiniams</t>
  </si>
  <si>
    <t xml:space="preserve">socialinėms paslaugoms </t>
  </si>
  <si>
    <t>vaikų teisių apsaugai</t>
  </si>
  <si>
    <t>jaunimo teisių apsaugai</t>
  </si>
  <si>
    <t>dalyvauti rengiant ir įgyvendinant darbo rinkos politikos priemones ir gyventojų užimtumo programas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</si>
  <si>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</si>
  <si>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</si>
  <si>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</si>
  <si>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</si>
  <si>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priešgaisrinei saugai</t>
  </si>
  <si>
    <t>gyvenamosios  vietos deklaravimo duomenų ir gyvenamosios vietos neturinčių asmenų apskaitos duomenims tvarkyti</t>
  </si>
  <si>
    <t>žemės ūkio funkcijoms atlikti</t>
  </si>
  <si>
    <t>melioracijai</t>
  </si>
  <si>
    <t>savivaldybėms priskirtiems archyviniams dokumentams tvarkyti</t>
  </si>
  <si>
    <t>duomenims suteiktos valstybės pagalbos registrui teikti</t>
  </si>
  <si>
    <t xml:space="preserve">valstybinės kalbos vartojimo ir taisyklingumo kontrolei pagal teisės aktus savivaldybėms perduotoms įstaigoms išlaikyti </t>
  </si>
  <si>
    <t>Mokinio krepšeliui finansuoti</t>
  </si>
  <si>
    <t>1.3.4.1.1.2.</t>
  </si>
  <si>
    <t>Bendrosios dotacijos kompensacija</t>
  </si>
  <si>
    <t>1.3.4.2.</t>
  </si>
  <si>
    <t>1.3.4.2.1.1.</t>
  </si>
  <si>
    <t>Valstybės investicijų programoje numatytiems projektams finansuoti, iš jų:</t>
  </si>
  <si>
    <t>Skuodo rajono savivaldybės viešosios bibliotekos naujo pastato Skuode, Dariaus ir Girėno g. 25b, statybai</t>
  </si>
  <si>
    <t>1.4.</t>
  </si>
  <si>
    <t>1.4.1.</t>
  </si>
  <si>
    <t>1.4.1.1.</t>
  </si>
  <si>
    <t>Palūkanos</t>
  </si>
  <si>
    <t>1.4.1.1.2.</t>
  </si>
  <si>
    <t>Palūkanos už depozitus</t>
  </si>
  <si>
    <t>1.4.1.4.</t>
  </si>
  <si>
    <t>Nuoma</t>
  </si>
  <si>
    <t>1.4.1.4.1.</t>
  </si>
  <si>
    <t>Nuomos mokestis už valstybinę žemę ir valstybinio vidaus vandenų fondo vandens telkinius</t>
  </si>
  <si>
    <t>1.4.1.4.2.1.</t>
  </si>
  <si>
    <t>Mokestis už medžiojamųjų gyvūnų išteklius</t>
  </si>
  <si>
    <t>1.4.1.4.2.2.</t>
  </si>
  <si>
    <t>Kiti mokesčiai už valstybinius gamtos išteklius</t>
  </si>
  <si>
    <t>1.4.2.</t>
  </si>
  <si>
    <t>Pajamos už prekes ir paslaugas</t>
  </si>
  <si>
    <t>1.4.2.1.1.1.</t>
  </si>
  <si>
    <t>1.4.2.1.2.1.</t>
  </si>
  <si>
    <t>Pajamos už patalpų nuomą</t>
  </si>
  <si>
    <t>1.4.3.</t>
  </si>
  <si>
    <t>Pajamos iš baudų ir konfiskacijos</t>
  </si>
  <si>
    <t>1.4.5.</t>
  </si>
  <si>
    <t>Kitos neišvardytos pajamos</t>
  </si>
  <si>
    <t>4.1.</t>
  </si>
  <si>
    <t>4.1.1.</t>
  </si>
  <si>
    <t>4.1.1.1.</t>
  </si>
  <si>
    <t>Žemė</t>
  </si>
  <si>
    <t>Visi mokesčiai, dotacijos, pajamos ir sandoriai</t>
  </si>
  <si>
    <t>Įplaukos iš finansinio turto ir įsipareigojimų</t>
  </si>
  <si>
    <t>4.3.</t>
  </si>
  <si>
    <t>Finansinių įsipareigojimų prisiėmimo (skolinimosi) pajamos</t>
  </si>
  <si>
    <t>4.3.1.4.1.</t>
  </si>
  <si>
    <t>Paskolos (gautos)</t>
  </si>
  <si>
    <t>4.3.1.4.1.2.</t>
  </si>
  <si>
    <t>Ilgalaikės</t>
  </si>
  <si>
    <t>Iš viso</t>
  </si>
  <si>
    <t>_________________</t>
  </si>
  <si>
    <t xml:space="preserve">                                            Skuodo rajono savivaldybės tarybos</t>
  </si>
  <si>
    <t xml:space="preserve">             PATVIRTINTA</t>
  </si>
  <si>
    <t>Asignavimų valdytojo pavadinimas</t>
  </si>
  <si>
    <t>Iš jų:</t>
  </si>
  <si>
    <t>išlaidoms</t>
  </si>
  <si>
    <t>turtui įsigyti</t>
  </si>
  <si>
    <t>Aleksandrijos seniūnija</t>
  </si>
  <si>
    <t>Barstyčių seniūnija</t>
  </si>
  <si>
    <t>Ylakių seniūnija</t>
  </si>
  <si>
    <t>Lenkimų seniūnija</t>
  </si>
  <si>
    <t>Mosėdžio seniūnija</t>
  </si>
  <si>
    <t>Notėnų seniūnija</t>
  </si>
  <si>
    <t>Skuodo seniūnija</t>
  </si>
  <si>
    <t>Skuodo miesto seniūnija</t>
  </si>
  <si>
    <t>Šačių seniūnija</t>
  </si>
  <si>
    <t>Savivaldybės administracija</t>
  </si>
  <si>
    <t>Skuodo vaikų lopšelis darželis</t>
  </si>
  <si>
    <t>Ylakių vaikų lopšelis darželis</t>
  </si>
  <si>
    <t>Mosėdžio vaikų lopšelis darželis</t>
  </si>
  <si>
    <t>Skuodo pradinė mokykla</t>
  </si>
  <si>
    <t>Skuodo Bartuvos progimnazija</t>
  </si>
  <si>
    <t>Aleksandrijos pagrindinė mokykla</t>
  </si>
  <si>
    <t>Lenkimų Simono Daukanto pagrindinė mokykla</t>
  </si>
  <si>
    <t>Notėnų pagrindinė mokykla</t>
  </si>
  <si>
    <t>Šačių pagrindinė mokykla</t>
  </si>
  <si>
    <t>Skuodo Pranciškaus Žadeikio gimnazija</t>
  </si>
  <si>
    <t>Ylakių gimnazija</t>
  </si>
  <si>
    <t>Mosėdžio gimnazija</t>
  </si>
  <si>
    <t>Barstyčių vidurinė mokykla</t>
  </si>
  <si>
    <t>Skuodo meno mokykla</t>
  </si>
  <si>
    <t>Pedagoginė psichologinė tarnyba</t>
  </si>
  <si>
    <t>Skuodo rajono savivaldybės kūno kultūros ir sporto centras</t>
  </si>
  <si>
    <t>Skuodo savivaldybės viešoji biblioteka</t>
  </si>
  <si>
    <t>Skuodo muziejus</t>
  </si>
  <si>
    <t>Skuodo globos ir socialinės priežiūros centras</t>
  </si>
  <si>
    <t>Barstyčių vaikų globos namai</t>
  </si>
  <si>
    <t>Pajamos už teikiamas paslaugas</t>
  </si>
  <si>
    <t>Skuodo socialinių paslaugų šeimai centras</t>
  </si>
  <si>
    <t>PATVIRTINTA</t>
  </si>
  <si>
    <t>Skuodo rajono savivaldybės tarybos</t>
  </si>
  <si>
    <t>(tūkst.Lt)</t>
  </si>
  <si>
    <t>Eil. Nr.</t>
  </si>
  <si>
    <t xml:space="preserve"> Asignavimų valdytojo ir programos pavadinimas</t>
  </si>
  <si>
    <t>iš viso</t>
  </si>
  <si>
    <t>iš jų darbo užmokes-čiui</t>
  </si>
  <si>
    <t>1.</t>
  </si>
  <si>
    <t xml:space="preserve">Savivaldybės kontrolės ir audito tarnyba </t>
  </si>
  <si>
    <t>Savivaldybės valdymo ir pagrindinių funkcijų vykdymo programa Nr. 4</t>
  </si>
  <si>
    <t>2.</t>
  </si>
  <si>
    <t>2.1.</t>
  </si>
  <si>
    <t>Ugdymo kokybės ir mokymosi aplinkos užtikrinimo programa Nr. 1</t>
  </si>
  <si>
    <t>2.1.1.</t>
  </si>
  <si>
    <t>Moksleivių rėmimo programa</t>
  </si>
  <si>
    <t>2.1.2.</t>
  </si>
  <si>
    <t>Švietimo renginių rėmimas</t>
  </si>
  <si>
    <t>2.2.</t>
  </si>
  <si>
    <t>Socialinės paramos ir sveikatos apsaugos paslaugų kokybės ir prieinamumo gerinimo programa Nr. 2</t>
  </si>
  <si>
    <t>2.2.1.</t>
  </si>
  <si>
    <t>Vienkartinių pašalpų mokėjimas (gaisro ir stichinės nelaimės atveju, ilgalaikės ligos ir operacijos atveju, parama grįžus iš įkalinimo įstaigos, būsto, šildymo santechninių įrenginių remontui, kitais nenumatytais atvejais)</t>
  </si>
  <si>
    <t>2.2.2.</t>
  </si>
  <si>
    <t>Socialinė parama neįgaliesiems ir pensininkams kurui įsigyti</t>
  </si>
  <si>
    <t>2.2.4.</t>
  </si>
  <si>
    <t>Vienišiems, seniems ir neįgaliems žmonėms suteiktų socialinių paslaugų jų namuose finansavimas</t>
  </si>
  <si>
    <t>2.2.5.</t>
  </si>
  <si>
    <t>Užsienyje mirusio (žuvusio) Lietuvos Respublikos piliečio palaikų parvežimo į Lietuvos Respubliką išlaidų finansavimas</t>
  </si>
  <si>
    <t>2.2.6.</t>
  </si>
  <si>
    <t>Socialinių išmokų ir kompensacijų skaičiavimas ir mokėjimas</t>
  </si>
  <si>
    <t>2.2.7.</t>
  </si>
  <si>
    <t>Būsto šildymo išlaidų, karšto, šalto vandens ir nuotekų išlaidų kompensavimas</t>
  </si>
  <si>
    <t>2.2.8.</t>
  </si>
  <si>
    <t>Laidojimo pašalpos mokėjimas</t>
  </si>
  <si>
    <t>2.2.9.</t>
  </si>
  <si>
    <t>Socialinė parama mokinio reikmenims įsigyti</t>
  </si>
  <si>
    <t>2.2.10.</t>
  </si>
  <si>
    <t>Įsigytų maisto produktų išlaidų apmokėjimas</t>
  </si>
  <si>
    <t>2.2.11.</t>
  </si>
  <si>
    <t>Būsto ir aplinkos pritaikymo neįgaliesiems kompensavimas</t>
  </si>
  <si>
    <t>2.2.12.</t>
  </si>
  <si>
    <t>Socialinių globos paslaugų iš globos įstaigų pirkimas</t>
  </si>
  <si>
    <t>2.2.13.</t>
  </si>
  <si>
    <t xml:space="preserve">Gautai paramai (užsienio labdara ir maistas iš Europos Sąjungos intervencinių atsargų) transportuoti ir sandėliuoti </t>
  </si>
  <si>
    <t>2.2.14.</t>
  </si>
  <si>
    <t>Asmenų su sunkia negalia socialinės globos organizavimas</t>
  </si>
  <si>
    <t>2.2.15.</t>
  </si>
  <si>
    <t>Socialinės reabilitacijos paslaugų neįgaliesiems bendruomenėje projektams įgyvendinti</t>
  </si>
  <si>
    <t>2.2.16.</t>
  </si>
  <si>
    <t>Moksleivių maitinimo išlaidų kompensacija</t>
  </si>
  <si>
    <t>2.2.17.</t>
  </si>
  <si>
    <t>2.2.18.</t>
  </si>
  <si>
    <t>Higienos ir sveikatingumo centro išlaidų daliai finansuoti</t>
  </si>
  <si>
    <t>2.2.19.</t>
  </si>
  <si>
    <t>Dotacija UAB „Skuodo vandenys“ higienos ir sveikatingumo centro veiklos nuostoliams padengti</t>
  </si>
  <si>
    <t>2.2.20.</t>
  </si>
  <si>
    <t xml:space="preserve">Mirusių asmenų pervežimas medicininės patologinės anatomijos tyrimams atlikti </t>
  </si>
  <si>
    <t>2.2.21.</t>
  </si>
  <si>
    <t>2.2.22.</t>
  </si>
  <si>
    <t>Ligoninės rėmimo programa</t>
  </si>
  <si>
    <t>2.2.23.</t>
  </si>
  <si>
    <t>Visuomenės sveikatos priežiūros funkcijų vykdymas</t>
  </si>
  <si>
    <t>2.3.</t>
  </si>
  <si>
    <t>Kultūros ir turizmo, sporto, jaunimo ir bendruomenių veiklos aktyvinimo programa Nr. 3</t>
  </si>
  <si>
    <t>2.3.1.</t>
  </si>
  <si>
    <t>Kultūros centrų veiklos organizavimas</t>
  </si>
  <si>
    <t>2.3.2.</t>
  </si>
  <si>
    <t>Knygos „Skuodo valsčius“ leidyba</t>
  </si>
  <si>
    <t>2.3.3.</t>
  </si>
  <si>
    <t>Kultūros plėtros projektų rėmimo programos įgyvendinimas</t>
  </si>
  <si>
    <t>2.3.4.</t>
  </si>
  <si>
    <t>2.3.5.</t>
  </si>
  <si>
    <t>2.3.6.</t>
  </si>
  <si>
    <t>Kultūros paveldo objektų tvarkymas</t>
  </si>
  <si>
    <t>2.3.7.</t>
  </si>
  <si>
    <t>2.3.8.</t>
  </si>
  <si>
    <t>Nevyriausybinių jaunimo organizacijų projektų finansavimas</t>
  </si>
  <si>
    <t>2.3.9.</t>
  </si>
  <si>
    <t>Skuodo mobilaus jaunimo centro veiklos organizavimo užtikrinimas</t>
  </si>
  <si>
    <t>2.3.10.</t>
  </si>
  <si>
    <t>Religinių bendruomenių rėmimo programa</t>
  </si>
  <si>
    <t>2.4.</t>
  </si>
  <si>
    <t>2.4.1.</t>
  </si>
  <si>
    <t>Savivaldybės administracijos veiklos užtikrinimas</t>
  </si>
  <si>
    <t>2.4.2.</t>
  </si>
  <si>
    <t>Savivaldybės tarybos veiklos užtikrinimas</t>
  </si>
  <si>
    <t>2.4.3.</t>
  </si>
  <si>
    <t>Mero fondas</t>
  </si>
  <si>
    <t>2.4.4.</t>
  </si>
  <si>
    <t>Reprezentacinės išlaidos</t>
  </si>
  <si>
    <t>2.4.5.</t>
  </si>
  <si>
    <t>Civilinės būklės aktų registravimas</t>
  </si>
  <si>
    <t>2.4.6.</t>
  </si>
  <si>
    <t>Dalyvavimas asociacijų veiklose</t>
  </si>
  <si>
    <t>2.4.7.</t>
  </si>
  <si>
    <t>Klaipėdos regiono pasiekiamumo didinimas</t>
  </si>
  <si>
    <t>2.4.8.</t>
  </si>
  <si>
    <t>Valstybinių (valstybės perduotų savivaldybėms) funkcijų vykdymas</t>
  </si>
  <si>
    <t>2.4.9.</t>
  </si>
  <si>
    <t>Skuodo rajono policijos komisariato ir Skuodo rajono savivaldybės administracijos prevencinės programos įgyvendinimas</t>
  </si>
  <si>
    <t>2.4.10.</t>
  </si>
  <si>
    <t>Gyvenamojo namo su dirbtuvėmis Skuode, Mindaugo g. 4, rekonstrukcija</t>
  </si>
  <si>
    <t>2.4.11.</t>
  </si>
  <si>
    <t>Žemės sklypų formavimas ir kadastriniai matavimai</t>
  </si>
  <si>
    <t>2.4.12.</t>
  </si>
  <si>
    <t xml:space="preserve">Turto inventorizacija </t>
  </si>
  <si>
    <t>2.4.13.</t>
  </si>
  <si>
    <t>Turto vertinimas</t>
  </si>
  <si>
    <t>2.4.14.</t>
  </si>
  <si>
    <t>Savivaldybės viešųjų įstaigų veiklos organizavimo užtikrinimas</t>
  </si>
  <si>
    <t>2.4.15.</t>
  </si>
  <si>
    <t>ES struktūrinių fondų ir kitų finansavimo šaltinių projektų vykdymas</t>
  </si>
  <si>
    <t>2.5.</t>
  </si>
  <si>
    <t>Tvarios aplinkos apsaugos, verslo ir žemės ūkio plėtros programa Nr. 5</t>
  </si>
  <si>
    <t>2.5.1.</t>
  </si>
  <si>
    <t>Verslo rėmimo programos įgyvendinimas</t>
  </si>
  <si>
    <t>2.5.2.</t>
  </si>
  <si>
    <t>Žemės ūkio rėmimo programos įgyvendinimas</t>
  </si>
  <si>
    <t>2.5.3.</t>
  </si>
  <si>
    <t>Žemės ūkio technikos registravimas</t>
  </si>
  <si>
    <t>2.5.4.</t>
  </si>
  <si>
    <t>Melioracijos darbų finansavimas</t>
  </si>
  <si>
    <t>2.5.5.</t>
  </si>
  <si>
    <t>Komunalinių atliekų surinkimo iš atliekų turėtojų ir atliekų tvarkymo veiklos užtikrinimas</t>
  </si>
  <si>
    <t>2.6.</t>
  </si>
  <si>
    <t>Infrastruktūros ir investicijų plėtros programa Nr. 6</t>
  </si>
  <si>
    <t>2.6.1.</t>
  </si>
  <si>
    <t>Lengvatinio keleivių vežimo kompensavimas</t>
  </si>
  <si>
    <t>2.6.2.</t>
  </si>
  <si>
    <t>Nuostolių, susidariusių dėl būtinų keleivinio transporto paslaugų teikimo visuomenei, kompensavimas</t>
  </si>
  <si>
    <t>2.6.3.</t>
  </si>
  <si>
    <t>UAB „Skuodo vandenys“ Skuodo miesto lietaus kanalizacijai eksploatuoti</t>
  </si>
  <si>
    <t>3.</t>
  </si>
  <si>
    <t xml:space="preserve">Finansų skyrius ( asignavimų valdytojas - Savivaldybės administracijos direktorius ) </t>
  </si>
  <si>
    <t>3.1.</t>
  </si>
  <si>
    <t>3.1.1.</t>
  </si>
  <si>
    <t>Mokyklinių autobusų eksploatacijos užtikrinimas</t>
  </si>
  <si>
    <t>3.1.2.</t>
  </si>
  <si>
    <t>Mokinio krepšelio lėšų rezervas</t>
  </si>
  <si>
    <t>3.2.</t>
  </si>
  <si>
    <t>3.2.1.</t>
  </si>
  <si>
    <t>Darbo rinkos politikos rengimas ir įgyvendinimas</t>
  </si>
  <si>
    <t>3.3.</t>
  </si>
  <si>
    <t>3.3.1.</t>
  </si>
  <si>
    <t>Direktoriaus rezervas</t>
  </si>
  <si>
    <t>3.3.2.</t>
  </si>
  <si>
    <t>Nepaskirstytų lėšų rezervas</t>
  </si>
  <si>
    <t>3.3.3.</t>
  </si>
  <si>
    <t>Paskolos, palūkanų, kitų skolinių ir neskolinių įsipareigojimų vykdymas</t>
  </si>
  <si>
    <t>3.4.</t>
  </si>
  <si>
    <t>3.4.1.</t>
  </si>
  <si>
    <t>Savivaldybės aplinkos apsaugos rėmimo specialiosios programos įgyvendinimas</t>
  </si>
  <si>
    <t>4.</t>
  </si>
  <si>
    <t>Tarptautinė rudens gėrybių mugė „Skouda boužės juomarks“</t>
  </si>
  <si>
    <t>Seniūnijų patalpose esančių bibliotekų išlaikymas</t>
  </si>
  <si>
    <t>Sporto veiklos seniūnijose organizavimas</t>
  </si>
  <si>
    <t>4.2.</t>
  </si>
  <si>
    <t>4.2.1.</t>
  </si>
  <si>
    <t>Seniūnijų veiklos užtikrinimas</t>
  </si>
  <si>
    <t>4.3.1.</t>
  </si>
  <si>
    <t>Gatvių apšvietimo užtikrinimas seniūnijose</t>
  </si>
  <si>
    <t>Komunalinio ūkio plėtra seniūnijose</t>
  </si>
  <si>
    <t>5.</t>
  </si>
  <si>
    <t>5.1.</t>
  </si>
  <si>
    <t>5.1.1.</t>
  </si>
  <si>
    <t>5.2.</t>
  </si>
  <si>
    <t>5.2.1.</t>
  </si>
  <si>
    <t>5.3.</t>
  </si>
  <si>
    <t>5.3.1.</t>
  </si>
  <si>
    <t>6.</t>
  </si>
  <si>
    <t>6.1.</t>
  </si>
  <si>
    <t>6.1.1.</t>
  </si>
  <si>
    <t>6.2.</t>
  </si>
  <si>
    <t>6.2.1.</t>
  </si>
  <si>
    <t>6.3.</t>
  </si>
  <si>
    <t>6.3.1.</t>
  </si>
  <si>
    <t>7.</t>
  </si>
  <si>
    <t>7.1.</t>
  </si>
  <si>
    <t>7.1.1.</t>
  </si>
  <si>
    <t>7.2.</t>
  </si>
  <si>
    <t>7.2.1.</t>
  </si>
  <si>
    <t>7.3.</t>
  </si>
  <si>
    <t>7.3.1.</t>
  </si>
  <si>
    <t>8.</t>
  </si>
  <si>
    <t>8.1.</t>
  </si>
  <si>
    <t>8.1.1.</t>
  </si>
  <si>
    <t>8.2.</t>
  </si>
  <si>
    <t>8.2.1.</t>
  </si>
  <si>
    <t>8.3.</t>
  </si>
  <si>
    <t>8.3.1.</t>
  </si>
  <si>
    <t>9.</t>
  </si>
  <si>
    <t>9.1.</t>
  </si>
  <si>
    <t>9.1.1.</t>
  </si>
  <si>
    <t>9.2.</t>
  </si>
  <si>
    <t>9.2.1.</t>
  </si>
  <si>
    <t>9.3.</t>
  </si>
  <si>
    <t>9.3.1.</t>
  </si>
  <si>
    <t>10.</t>
  </si>
  <si>
    <t>10.1.</t>
  </si>
  <si>
    <t>10.1.1.</t>
  </si>
  <si>
    <t>10.1.2.</t>
  </si>
  <si>
    <t>10.2.</t>
  </si>
  <si>
    <t>10.3.</t>
  </si>
  <si>
    <t>10.3.1.</t>
  </si>
  <si>
    <t>11.</t>
  </si>
  <si>
    <t>11.1.</t>
  </si>
  <si>
    <t>11.1.1.</t>
  </si>
  <si>
    <t>11.2.</t>
  </si>
  <si>
    <t>11.2.1.</t>
  </si>
  <si>
    <t>11.3.</t>
  </si>
  <si>
    <t>11.3.1.</t>
  </si>
  <si>
    <t>12.</t>
  </si>
  <si>
    <t>12.1.</t>
  </si>
  <si>
    <t>12.1.1.</t>
  </si>
  <si>
    <t>12.2.</t>
  </si>
  <si>
    <t>12.2.1.</t>
  </si>
  <si>
    <t>12.3.</t>
  </si>
  <si>
    <t>12.3.1.</t>
  </si>
  <si>
    <t>13.</t>
  </si>
  <si>
    <t>13.1.</t>
  </si>
  <si>
    <t>13.1.1.</t>
  </si>
  <si>
    <t>Skuodo rajono viešosios bibliotekos veiklos organizavimo užtikrinimas</t>
  </si>
  <si>
    <t>Skuodo rajono savivaldybės viešosios bibliotekos naujo pastato Skuode, Dariau ir Girėno g. 25b, statyba</t>
  </si>
  <si>
    <t>14.</t>
  </si>
  <si>
    <t>14.1.</t>
  </si>
  <si>
    <t>14.1.1.</t>
  </si>
  <si>
    <t>Skuodo muziejaus veiklos organizavimo užtikrinimas</t>
  </si>
  <si>
    <t>15.</t>
  </si>
  <si>
    <t>15.1.</t>
  </si>
  <si>
    <t>15.1.1.</t>
  </si>
  <si>
    <t>Skuodo rajono savivaldybės kūno kultūros ir sporto centro veiklos organizavimo užtikrinimas</t>
  </si>
  <si>
    <t>16.</t>
  </si>
  <si>
    <t>16.1.</t>
  </si>
  <si>
    <t>16.1.1.</t>
  </si>
  <si>
    <t>Ugdymo proceso ir aplinkos užtikrinimas lopšeliuose darželiuose</t>
  </si>
  <si>
    <t>17.</t>
  </si>
  <si>
    <t>17.1.</t>
  </si>
  <si>
    <t>17.1.1.</t>
  </si>
  <si>
    <t>18.</t>
  </si>
  <si>
    <t>18.1.</t>
  </si>
  <si>
    <t>18.1.1.</t>
  </si>
  <si>
    <t>19.</t>
  </si>
  <si>
    <t>19.1.</t>
  </si>
  <si>
    <t>19.1.1.</t>
  </si>
  <si>
    <t>Ugdymo proceso ir aplinkos užtikrinimas pagrindinėse ir pradinėse mokyklose</t>
  </si>
  <si>
    <t>20.</t>
  </si>
  <si>
    <t>20.1.</t>
  </si>
  <si>
    <t>20.1.1.</t>
  </si>
  <si>
    <t>21.</t>
  </si>
  <si>
    <t>21.1.</t>
  </si>
  <si>
    <t>21.1.1.</t>
  </si>
  <si>
    <t>22.</t>
  </si>
  <si>
    <t>22.1.</t>
  </si>
  <si>
    <t>22.1.1.</t>
  </si>
  <si>
    <t>23.</t>
  </si>
  <si>
    <t>23.1.</t>
  </si>
  <si>
    <t>23.1.1.</t>
  </si>
  <si>
    <t>24.</t>
  </si>
  <si>
    <t>24.1.</t>
  </si>
  <si>
    <t>24.1.1.</t>
  </si>
  <si>
    <t>25.</t>
  </si>
  <si>
    <t>25.1.</t>
  </si>
  <si>
    <t>25.1.1.</t>
  </si>
  <si>
    <t>Ugdymo proceso ir aplinkos užtikrinimas gimnazijose, vidurinio ugdymo mokyklose</t>
  </si>
  <si>
    <t>26.</t>
  </si>
  <si>
    <t>26.1.</t>
  </si>
  <si>
    <t>26.1.1.</t>
  </si>
  <si>
    <t>27.</t>
  </si>
  <si>
    <t>27.1.</t>
  </si>
  <si>
    <t>27.1.1.</t>
  </si>
  <si>
    <t>28.</t>
  </si>
  <si>
    <t>28.1.</t>
  </si>
  <si>
    <t>28.1.1.</t>
  </si>
  <si>
    <t>29.</t>
  </si>
  <si>
    <t>29.1.</t>
  </si>
  <si>
    <t>29.1.1.</t>
  </si>
  <si>
    <t>Skuodo meno mokyklos veiklos organizavimo užtikrinimas</t>
  </si>
  <si>
    <t>30.</t>
  </si>
  <si>
    <t>Skuodo kaimo verslų, amatų ir paslaugų mokykla</t>
  </si>
  <si>
    <t>30.1.</t>
  </si>
  <si>
    <t>30.1.1.</t>
  </si>
  <si>
    <t>Skuodo kaimo verslų, amatų ir paslaugų mokyklos veiklos organizavimo užtikrinimas</t>
  </si>
  <si>
    <t>Projekto „Profesinio mokymo tobulinimas, remiantis Vakarų Latvijos ir Šiaurės Lietuvos darbo rinkos poreikiais“ įgyvendinimas</t>
  </si>
  <si>
    <t>31.</t>
  </si>
  <si>
    <t>31.1.</t>
  </si>
  <si>
    <t>31.1.1.</t>
  </si>
  <si>
    <t>Pedagoginės psichologinės tarnybos veiklos organizavimo užtikrinimas</t>
  </si>
  <si>
    <t>32.</t>
  </si>
  <si>
    <t>32.1.</t>
  </si>
  <si>
    <t>32.1.1.</t>
  </si>
  <si>
    <t>Skuodo globos ir socialinės priežiūros centro veiklos organizavimo užtikrinimas</t>
  </si>
  <si>
    <t>33.</t>
  </si>
  <si>
    <t>33.1.</t>
  </si>
  <si>
    <t>33.1.1.</t>
  </si>
  <si>
    <t>Skuodo socialinės paramos šeimai centro veiklos organizavimo užtikrinimas</t>
  </si>
  <si>
    <t>34.</t>
  </si>
  <si>
    <t>34.1.</t>
  </si>
  <si>
    <t>34.1.1.</t>
  </si>
  <si>
    <t>Barstyčių vaikų globos namų veiklos užtikrinimas</t>
  </si>
  <si>
    <t>______________________</t>
  </si>
  <si>
    <t>(tūkst. Lt)</t>
  </si>
  <si>
    <t>Skuodo Pranciškau Žadeikio gimnazija</t>
  </si>
  <si>
    <t>Žmonių slaugos išlaidų apmokėjimas už globos lovas ligoninėse ar slaugos skyriuose</t>
  </si>
  <si>
    <t>Turizmo programos įgyvendinimas</t>
  </si>
  <si>
    <t>2.6.4.</t>
  </si>
  <si>
    <t>___________________</t>
  </si>
  <si>
    <t>Kontrolės ir audito tarnybos veiklos užtikrinimas</t>
  </si>
  <si>
    <t>Duomenims suteiktos valstybės pagalbos registrui teikti</t>
  </si>
  <si>
    <t>Dalyvauti rengiant ir vykdant mobilizaciją</t>
  </si>
  <si>
    <t xml:space="preserve">Valstybinės kalbos vartojimo ir taisyklingumo kontrolei pagal teisės aktus savivaldybėms perduotoms įstaigoms išlaikyti </t>
  </si>
  <si>
    <t>Socialinėms išmokoms ir kompensacijoms skaičiuoti ir mokėti</t>
  </si>
  <si>
    <t>Socialinei paramai mokiniams</t>
  </si>
  <si>
    <t xml:space="preserve">Socialinėms paslaugoms </t>
  </si>
  <si>
    <t>Vaikų teisių apsaugai</t>
  </si>
  <si>
    <t>Jaunimo teisių apsaugai</t>
  </si>
  <si>
    <t>Dalyvauti rengiant ir įgyvendinant darbo rinkos politikos priemones ir gyventojų užimtumo programas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</si>
  <si>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</si>
  <si>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</si>
  <si>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</si>
  <si>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</si>
  <si>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Priešgaisrinei saugai</t>
  </si>
  <si>
    <t>Gyvenamosios  vietos deklaravimo duomenų ir gyvenamosios vietos neturinčių asmenų apskaitos duomenims tvarkyti</t>
  </si>
  <si>
    <t>Žemės ūkio funkcijoms atlikti</t>
  </si>
  <si>
    <t>Melioracijai</t>
  </si>
  <si>
    <t>Savivaldybėms priskirtiems archyviniams dokumentams tvarkyti</t>
  </si>
  <si>
    <t>Gyvenamajam namui su dirbtuvėmis Skuode, Mindaugo g. 4,  rekonstruoti</t>
  </si>
  <si>
    <t xml:space="preserve">Patikslintas ataskaitinio laikotarpio planas, tūkst. Lt
</t>
  </si>
  <si>
    <t xml:space="preserve">Įvykdyta, tūkst. Lt
</t>
  </si>
  <si>
    <t>1.3.3.</t>
  </si>
  <si>
    <t>1.3.3.1.</t>
  </si>
  <si>
    <t>Europos Sąjungos finansinės paramos lėšos, kitos tarptautinės finansinės paramos lėšos</t>
  </si>
  <si>
    <t xml:space="preserve">Einamiesiems tikslams </t>
  </si>
  <si>
    <t>Nijolė Mackevičienė, (8 440)  455 54</t>
  </si>
  <si>
    <t>4.1.1.5.</t>
  </si>
  <si>
    <t>Kito ilgalaikio materialiojo turto realizavimo pajamos</t>
  </si>
  <si>
    <t>Patikslintas planas, tūkst. litų</t>
  </si>
  <si>
    <t>Asignavimai, tūkst. litų</t>
  </si>
  <si>
    <t>2.2.24.</t>
  </si>
  <si>
    <t>GMP rėmimo programa</t>
  </si>
  <si>
    <t>Respublikinio Vaclovo Into akmenų muziejaus rėmimo programa</t>
  </si>
  <si>
    <t>Sporto komplekso projektavimas ir statyba</t>
  </si>
  <si>
    <t>Socialino būsto fondo plėtra</t>
  </si>
  <si>
    <t>4.2.2.</t>
  </si>
  <si>
    <t>4.2.3.</t>
  </si>
  <si>
    <t>4.4.</t>
  </si>
  <si>
    <t>4.4.1</t>
  </si>
  <si>
    <t>4.4.2.</t>
  </si>
  <si>
    <t>5.2.2.</t>
  </si>
  <si>
    <t>5.4.</t>
  </si>
  <si>
    <t>5.4.1.</t>
  </si>
  <si>
    <t>5.4.2.</t>
  </si>
  <si>
    <t>6.2.2.</t>
  </si>
  <si>
    <t>6.2.3.</t>
  </si>
  <si>
    <t>6.4.</t>
  </si>
  <si>
    <t>6.4.1.</t>
  </si>
  <si>
    <t>6.4.2.</t>
  </si>
  <si>
    <t>7.2.2.</t>
  </si>
  <si>
    <t>7.2.3.</t>
  </si>
  <si>
    <t>7.4.</t>
  </si>
  <si>
    <t>7.4.1.</t>
  </si>
  <si>
    <t>7.4.2.</t>
  </si>
  <si>
    <t>8.2.2.</t>
  </si>
  <si>
    <t>8.2.3.</t>
  </si>
  <si>
    <t>8.4.</t>
  </si>
  <si>
    <t>8.4.1.</t>
  </si>
  <si>
    <t>9.2.2.</t>
  </si>
  <si>
    <t>9.2.3.</t>
  </si>
  <si>
    <t>9.4.</t>
  </si>
  <si>
    <t>9.4.1.</t>
  </si>
  <si>
    <t>9.4.2.</t>
  </si>
  <si>
    <t>10.4.</t>
  </si>
  <si>
    <t>10.4.1.</t>
  </si>
  <si>
    <t>10.4.2.</t>
  </si>
  <si>
    <t>11.2.2.</t>
  </si>
  <si>
    <t>11.4.</t>
  </si>
  <si>
    <t>11.4.1.</t>
  </si>
  <si>
    <t>11.5.</t>
  </si>
  <si>
    <t>11.5.1.</t>
  </si>
  <si>
    <t>11.5.2.</t>
  </si>
  <si>
    <t>12.2.2.</t>
  </si>
  <si>
    <t>12.2.3.</t>
  </si>
  <si>
    <t>12.4.1.</t>
  </si>
  <si>
    <t>13.2.</t>
  </si>
  <si>
    <t>13.2.1.</t>
  </si>
  <si>
    <t>13.2.2.</t>
  </si>
  <si>
    <t>15.2.</t>
  </si>
  <si>
    <t>15.2.1.</t>
  </si>
  <si>
    <t>16.2.</t>
  </si>
  <si>
    <t>16.2.1.</t>
  </si>
  <si>
    <t>17.2.</t>
  </si>
  <si>
    <t>17.2.1.</t>
  </si>
  <si>
    <t>18.2.</t>
  </si>
  <si>
    <t>18.2.1.</t>
  </si>
  <si>
    <t>25.2.</t>
  </si>
  <si>
    <t>25.2.1.</t>
  </si>
  <si>
    <t>26.2.</t>
  </si>
  <si>
    <t>26.2.1.</t>
  </si>
  <si>
    <t>29.2.1.</t>
  </si>
  <si>
    <t>30.2.1.</t>
  </si>
  <si>
    <t>31.2.1.</t>
  </si>
  <si>
    <t>33.1.2.</t>
  </si>
  <si>
    <t>34.1.2.</t>
  </si>
  <si>
    <t>2.6.5.</t>
  </si>
  <si>
    <t>Dotacija UAB „Skuodo vandenys“ vandentiekio ir nuotekų tinklams pakloti</t>
  </si>
  <si>
    <t>Kelių priežiūros ir plėtros programos įgyvendinimas</t>
  </si>
  <si>
    <t>2.5.6</t>
  </si>
  <si>
    <t>Patikslintas planas</t>
  </si>
  <si>
    <t>Plano įvykdymas</t>
  </si>
  <si>
    <t>Asignavimai</t>
  </si>
  <si>
    <t>Socialinių paslaugų šeimai centras</t>
  </si>
  <si>
    <t xml:space="preserve">Skuodo Pr. Žadeikio gimnazija </t>
  </si>
  <si>
    <t xml:space="preserve">                                                        2015 m. rugpjūčio 27 d. sprendimu Nr. T9-</t>
  </si>
  <si>
    <t>SKUODO RAJONO SAVIVALDYBĖS 2014 METŲ BIUDŽETO PAJAMOS</t>
  </si>
  <si>
    <t>2015 m. rugpjūčio 27 d. sprendimu Nr.T9-</t>
  </si>
  <si>
    <t xml:space="preserve">SKUODO RAJONO SAVIVALDYBĖS 2014 METŲ BIUDŽETO IŠLAIDOS PAGAL ASIGNAVIMŲ VALDYTOJUS </t>
  </si>
  <si>
    <t>SKUODO RAJONO SAVIVALDYBĖS 2014 METŲ BIUDŽETINIŲ ĮSTAIGŲ PAJAMŲ ĮMOKOS Į SAVIVALDYBĖS BIUDŽETĄ</t>
  </si>
  <si>
    <t>2014 m. pajamos</t>
  </si>
  <si>
    <t>2013 m. nepanaudotas likutis įsiskolinimui padengti</t>
  </si>
  <si>
    <t xml:space="preserve"> SKUODO RAJONO SAVIVALDYBĖS 2014 METŲ SPECIALIOS TIKSLINĖS DOTACIJOS MOKINIO KREPŠELIUI FINANSUOTI IŠLAIDOS PAGAL ASIGNAVIMŲ VALDYTOJUS</t>
  </si>
  <si>
    <t xml:space="preserve"> SKUODO RAJONO SAVIVALDYBĖS 2014 METŲ SPECIALIŲ TIKSLINIŲ DOTACIJŲ VALSTYBINĖMS (VALSTYBĖS PERDUOTOMS SAVIVALDYBĖMS) FUNKCIJOMS VYKDYTI IŠLAIDOS PAGAL ASIGNAVIMŲ VALDYTOJUS</t>
  </si>
  <si>
    <t>Skuodo miesto ir rajono šventinių renginių organizavimas</t>
  </si>
  <si>
    <t>Rinkimų organizavimas</t>
  </si>
  <si>
    <t>Švietimo įstaigų modernizavimo programos įgyvendinimas</t>
  </si>
  <si>
    <t>Skuodo rajono kultūros centras</t>
  </si>
  <si>
    <t>Gyventojų pajamų mokestis (gautas iš VMI – 67,78 proc.)</t>
  </si>
  <si>
    <t>Mokinių visuomenės sveikatos priežiūra</t>
  </si>
  <si>
    <t>Visuomenės sveikatos stiprinimas ir stebėsena</t>
  </si>
  <si>
    <t>Socialinio būsto fondo plėtra</t>
  </si>
  <si>
    <t>1.3.4.1.1.4.</t>
  </si>
  <si>
    <t>Kitos ditacijos ir lėšos iš kitų valdymo lygių</t>
  </si>
  <si>
    <t>Atsargų realizavimo pajamos</t>
  </si>
  <si>
    <t>4.1.3.</t>
  </si>
  <si>
    <t xml:space="preserve">Sandoriai dėl materialiojo ir nematerialiojo turto </t>
  </si>
  <si>
    <t xml:space="preserve">Ilgalaikio materialiojo turto realizavimo pajamos </t>
  </si>
  <si>
    <t>Švietimo įstaigų modernizavimo programa</t>
  </si>
  <si>
    <t>Dotacijos (16+18)</t>
  </si>
  <si>
    <t>Dotacijos iš kitų valdymo lygių (19+45)</t>
  </si>
  <si>
    <t>Einamiesiems tikslams (20+43+44)</t>
  </si>
  <si>
    <t>Speciali tikslinė dotacija – iš viso (21+42)</t>
  </si>
  <si>
    <t>Speciali tikslinė dotacija – iš viso (47)</t>
  </si>
  <si>
    <t>Kapitalui formuoti (46)</t>
  </si>
  <si>
    <t>Turto pajamos (54+56)</t>
  </si>
  <si>
    <t>Kitos pajamos (53+60+63+64)</t>
  </si>
  <si>
    <t>Materialiojo ir nematerialiojo turto realizavimo pajamos (67+70)</t>
  </si>
  <si>
    <t>2.2.3.</t>
  </si>
  <si>
    <t>2.4.16.</t>
  </si>
  <si>
    <t>2.4.17.</t>
  </si>
  <si>
    <t>2.4.18.</t>
  </si>
  <si>
    <t>5.2.3.</t>
  </si>
  <si>
    <t>12.4</t>
  </si>
  <si>
    <t>12.4.2.</t>
  </si>
  <si>
    <t>19.2.</t>
  </si>
  <si>
    <t>19.2.1.</t>
  </si>
  <si>
    <t>27.2.</t>
  </si>
  <si>
    <t>27.2.1.</t>
  </si>
  <si>
    <t>29.2.</t>
  </si>
  <si>
    <t>30.2</t>
  </si>
  <si>
    <t>31.1.2.</t>
  </si>
  <si>
    <t>31.2.</t>
  </si>
  <si>
    <t>32,2.</t>
  </si>
  <si>
    <t>32.2.1.</t>
  </si>
  <si>
    <t>35.</t>
  </si>
  <si>
    <t>35.1.</t>
  </si>
  <si>
    <t>35.1.1.</t>
  </si>
  <si>
    <t>35.1.2.</t>
  </si>
  <si>
    <t>Lenkimų Simono Daukanto mokykla-daugiafunkcis centras</t>
  </si>
  <si>
    <t>Lėšų likutis 2014-12-31</t>
  </si>
  <si>
    <t>Skirtumas (3-4-5)</t>
  </si>
  <si>
    <t>Skirtumas (9-10-11)</t>
  </si>
  <si>
    <t>8.4.2.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</si>
</sst>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2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3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/>
    <xf numFmtId="0" fontId="3" fillId="0" borderId="4" xfId="0" applyFont="1" applyBorder="1" applyAlignment="1">
      <alignment horizontal="center"/>
    </xf>
    <xf numFmtId="164" fontId="3" fillId="0" borderId="6" xfId="0" applyNumberFormat="1" applyFont="1" applyBorder="1"/>
    <xf numFmtId="0" fontId="7" fillId="0" borderId="0" xfId="2" applyFont="1"/>
    <xf numFmtId="0" fontId="7" fillId="0" borderId="0" xfId="2" applyFont="1" applyAlignment="1">
      <alignment horizontal="left"/>
    </xf>
    <xf numFmtId="0" fontId="8" fillId="0" borderId="0" xfId="2" applyFont="1" applyAlignment="1">
      <alignment horizontal="center" wrapText="1"/>
    </xf>
    <xf numFmtId="0" fontId="8" fillId="0" borderId="0" xfId="2" applyFont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/>
    </xf>
    <xf numFmtId="49" fontId="7" fillId="0" borderId="5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wrapText="1"/>
    </xf>
    <xf numFmtId="164" fontId="7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14" fontId="7" fillId="0" borderId="8" xfId="2" quotePrefix="1" applyNumberFormat="1" applyFont="1" applyBorder="1" applyAlignment="1">
      <alignment horizontal="center"/>
    </xf>
    <xf numFmtId="14" fontId="7" fillId="0" borderId="1" xfId="2" quotePrefix="1" applyNumberFormat="1" applyFont="1" applyBorder="1" applyAlignment="1">
      <alignment horizontal="center"/>
    </xf>
    <xf numFmtId="49" fontId="8" fillId="0" borderId="1" xfId="2" applyNumberFormat="1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49" fontId="7" fillId="0" borderId="2" xfId="2" applyNumberFormat="1" applyFont="1" applyBorder="1" applyAlignment="1">
      <alignment horizontal="center"/>
    </xf>
    <xf numFmtId="49" fontId="7" fillId="0" borderId="3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0" fontId="8" fillId="0" borderId="0" xfId="2" applyFont="1" applyBorder="1"/>
    <xf numFmtId="164" fontId="8" fillId="0" borderId="0" xfId="2" applyNumberFormat="1" applyFont="1" applyBorder="1"/>
    <xf numFmtId="164" fontId="8" fillId="0" borderId="0" xfId="2" applyNumberFormat="1" applyFont="1"/>
    <xf numFmtId="0" fontId="10" fillId="0" borderId="0" xfId="2" applyFont="1"/>
    <xf numFmtId="0" fontId="10" fillId="0" borderId="0" xfId="2" applyFont="1" applyAlignment="1">
      <alignment horizontal="left"/>
    </xf>
    <xf numFmtId="164" fontId="7" fillId="0" borderId="2" xfId="2" applyNumberFormat="1" applyFont="1" applyBorder="1" applyAlignment="1">
      <alignment horizontal="center"/>
    </xf>
    <xf numFmtId="164" fontId="11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1" xfId="0" applyFont="1" applyBorder="1"/>
    <xf numFmtId="49" fontId="8" fillId="0" borderId="5" xfId="2" applyNumberFormat="1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164" fontId="3" fillId="2" borderId="4" xfId="0" applyNumberFormat="1" applyFont="1" applyFill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7" fillId="2" borderId="1" xfId="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/>
    </xf>
    <xf numFmtId="164" fontId="7" fillId="3" borderId="1" xfId="2" applyNumberFormat="1" applyFont="1" applyFill="1" applyBorder="1" applyAlignment="1">
      <alignment horizontal="center"/>
    </xf>
    <xf numFmtId="49" fontId="8" fillId="3" borderId="1" xfId="2" applyNumberFormat="1" applyFont="1" applyFill="1" applyBorder="1" applyAlignment="1">
      <alignment horizontal="center"/>
    </xf>
    <xf numFmtId="49" fontId="7" fillId="3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left" vertical="center" wrapText="1"/>
    </xf>
    <xf numFmtId="0" fontId="9" fillId="0" borderId="8" xfId="2" applyFont="1" applyBorder="1" applyAlignment="1">
      <alignment wrapText="1"/>
    </xf>
    <xf numFmtId="0" fontId="2" fillId="0" borderId="8" xfId="2" applyFont="1" applyBorder="1" applyAlignment="1">
      <alignment wrapText="1"/>
    </xf>
    <xf numFmtId="0" fontId="8" fillId="0" borderId="8" xfId="2" applyFont="1" applyBorder="1"/>
    <xf numFmtId="0" fontId="7" fillId="0" borderId="8" xfId="2" applyFont="1" applyBorder="1"/>
    <xf numFmtId="0" fontId="7" fillId="0" borderId="8" xfId="2" applyFont="1" applyBorder="1" applyAlignment="1">
      <alignment wrapText="1"/>
    </xf>
    <xf numFmtId="0" fontId="7" fillId="2" borderId="8" xfId="2" applyFont="1" applyFill="1" applyBorder="1" applyAlignment="1">
      <alignment wrapText="1"/>
    </xf>
    <xf numFmtId="0" fontId="7" fillId="3" borderId="8" xfId="2" applyFont="1" applyFill="1" applyBorder="1" applyAlignment="1">
      <alignment wrapText="1"/>
    </xf>
    <xf numFmtId="0" fontId="7" fillId="0" borderId="8" xfId="2" applyFont="1" applyBorder="1" applyAlignment="1">
      <alignment horizontal="left"/>
    </xf>
    <xf numFmtId="0" fontId="7" fillId="0" borderId="8" xfId="2" applyFont="1" applyBorder="1" applyAlignment="1">
      <alignment horizontal="left" wrapText="1"/>
    </xf>
    <xf numFmtId="0" fontId="8" fillId="0" borderId="8" xfId="2" applyFont="1" applyBorder="1" applyAlignment="1">
      <alignment wrapText="1"/>
    </xf>
    <xf numFmtId="0" fontId="7" fillId="3" borderId="8" xfId="2" applyFont="1" applyFill="1" applyBorder="1"/>
    <xf numFmtId="0" fontId="8" fillId="3" borderId="8" xfId="2" applyFont="1" applyFill="1" applyBorder="1"/>
    <xf numFmtId="0" fontId="9" fillId="3" borderId="8" xfId="2" applyFont="1" applyFill="1" applyBorder="1" applyAlignment="1">
      <alignment wrapText="1"/>
    </xf>
    <xf numFmtId="0" fontId="7" fillId="0" borderId="21" xfId="2" applyFont="1" applyBorder="1" applyAlignment="1">
      <alignment wrapText="1"/>
    </xf>
    <xf numFmtId="0" fontId="8" fillId="0" borderId="22" xfId="2" applyFont="1" applyBorder="1" applyAlignment="1">
      <alignment horizontal="left"/>
    </xf>
    <xf numFmtId="0" fontId="7" fillId="0" borderId="28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164" fontId="8" fillId="0" borderId="26" xfId="2" applyNumberFormat="1" applyFont="1" applyBorder="1" applyAlignment="1">
      <alignment horizontal="center" wrapText="1"/>
    </xf>
    <xf numFmtId="164" fontId="8" fillId="0" borderId="27" xfId="2" applyNumberFormat="1" applyFont="1" applyBorder="1" applyAlignment="1">
      <alignment horizontal="center"/>
    </xf>
    <xf numFmtId="164" fontId="7" fillId="0" borderId="26" xfId="2" applyNumberFormat="1" applyFont="1" applyBorder="1" applyAlignment="1">
      <alignment horizontal="center" wrapText="1"/>
    </xf>
    <xf numFmtId="0" fontId="7" fillId="0" borderId="29" xfId="2" applyFont="1" applyBorder="1" applyAlignment="1">
      <alignment horizontal="center" wrapText="1"/>
    </xf>
    <xf numFmtId="164" fontId="7" fillId="0" borderId="27" xfId="2" applyNumberFormat="1" applyFont="1" applyBorder="1" applyAlignment="1">
      <alignment horizontal="center"/>
    </xf>
    <xf numFmtId="164" fontId="7" fillId="3" borderId="26" xfId="2" applyNumberFormat="1" applyFont="1" applyFill="1" applyBorder="1" applyAlignment="1">
      <alignment horizontal="center" wrapText="1"/>
    </xf>
    <xf numFmtId="164" fontId="7" fillId="3" borderId="27" xfId="2" applyNumberFormat="1" applyFont="1" applyFill="1" applyBorder="1" applyAlignment="1">
      <alignment horizontal="center"/>
    </xf>
    <xf numFmtId="164" fontId="7" fillId="0" borderId="27" xfId="2" applyNumberFormat="1" applyFont="1" applyBorder="1" applyAlignment="1">
      <alignment horizontal="center" wrapText="1"/>
    </xf>
    <xf numFmtId="164" fontId="7" fillId="2" borderId="27" xfId="2" applyNumberFormat="1" applyFont="1" applyFill="1" applyBorder="1" applyAlignment="1">
      <alignment horizontal="center"/>
    </xf>
    <xf numFmtId="164" fontId="8" fillId="3" borderId="26" xfId="2" applyNumberFormat="1" applyFont="1" applyFill="1" applyBorder="1" applyAlignment="1">
      <alignment horizontal="center" wrapText="1"/>
    </xf>
    <xf numFmtId="164" fontId="8" fillId="3" borderId="27" xfId="2" applyNumberFormat="1" applyFont="1" applyFill="1" applyBorder="1" applyAlignment="1">
      <alignment horizontal="center"/>
    </xf>
    <xf numFmtId="164" fontId="7" fillId="0" borderId="30" xfId="2" applyNumberFormat="1" applyFont="1" applyBorder="1" applyAlignment="1">
      <alignment horizontal="center" wrapText="1"/>
    </xf>
    <xf numFmtId="164" fontId="7" fillId="0" borderId="31" xfId="2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 wrapText="1"/>
    </xf>
    <xf numFmtId="164" fontId="8" fillId="0" borderId="32" xfId="2" applyNumberFormat="1" applyFont="1" applyBorder="1" applyAlignment="1">
      <alignment horizontal="center"/>
    </xf>
    <xf numFmtId="164" fontId="7" fillId="3" borderId="1" xfId="2" applyNumberFormat="1" applyFont="1" applyFill="1" applyBorder="1" applyAlignment="1">
      <alignment horizontal="center" wrapText="1"/>
    </xf>
    <xf numFmtId="164" fontId="7" fillId="3" borderId="27" xfId="2" applyNumberFormat="1" applyFont="1" applyFill="1" applyBorder="1" applyAlignment="1">
      <alignment horizontal="center" wrapText="1"/>
    </xf>
    <xf numFmtId="164" fontId="8" fillId="0" borderId="33" xfId="2" applyNumberFormat="1" applyFont="1" applyBorder="1" applyAlignment="1">
      <alignment horizontal="center"/>
    </xf>
    <xf numFmtId="164" fontId="7" fillId="0" borderId="0" xfId="2" applyNumberFormat="1" applyFont="1"/>
    <xf numFmtId="0" fontId="1" fillId="0" borderId="0" xfId="0" applyFont="1" applyAlignment="1">
      <alignment horizont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164" fontId="13" fillId="0" borderId="1" xfId="0" applyNumberFormat="1" applyFont="1" applyBorder="1"/>
    <xf numFmtId="164" fontId="7" fillId="0" borderId="5" xfId="0" applyNumberFormat="1" applyFont="1" applyBorder="1"/>
    <xf numFmtId="164" fontId="7" fillId="0" borderId="1" xfId="0" applyNumberFormat="1" applyFont="1" applyBorder="1"/>
    <xf numFmtId="0" fontId="7" fillId="0" borderId="1" xfId="2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2" borderId="10" xfId="1" applyFont="1" applyFill="1" applyBorder="1" applyAlignment="1">
      <alignment horizontal="center" textRotation="90" wrapText="1"/>
    </xf>
    <xf numFmtId="0" fontId="7" fillId="0" borderId="34" xfId="0" applyFont="1" applyFill="1" applyBorder="1" applyAlignment="1">
      <alignment horizontal="center" textRotation="90" wrapText="1"/>
    </xf>
    <xf numFmtId="0" fontId="7" fillId="0" borderId="35" xfId="0" applyFont="1" applyFill="1" applyBorder="1" applyAlignment="1">
      <alignment horizontal="center" textRotation="90" wrapText="1"/>
    </xf>
    <xf numFmtId="164" fontId="2" fillId="0" borderId="2" xfId="0" applyNumberFormat="1" applyFont="1" applyBorder="1"/>
    <xf numFmtId="0" fontId="2" fillId="0" borderId="20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0" borderId="28" xfId="0" applyNumberFormat="1" applyFont="1" applyBorder="1"/>
    <xf numFmtId="164" fontId="2" fillId="0" borderId="29" xfId="0" applyNumberFormat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164" fontId="1" fillId="0" borderId="27" xfId="0" applyNumberFormat="1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wrapText="1"/>
    </xf>
    <xf numFmtId="164" fontId="2" fillId="0" borderId="30" xfId="0" applyNumberFormat="1" applyFont="1" applyBorder="1"/>
    <xf numFmtId="164" fontId="1" fillId="0" borderId="31" xfId="0" applyNumberFormat="1" applyFont="1" applyBorder="1"/>
    <xf numFmtId="0" fontId="2" fillId="0" borderId="3" xfId="0" applyFont="1" applyBorder="1"/>
    <xf numFmtId="0" fontId="2" fillId="0" borderId="22" xfId="0" applyFont="1" applyBorder="1" applyAlignment="1">
      <alignment wrapText="1"/>
    </xf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3" borderId="40" xfId="2" applyNumberFormat="1" applyFont="1" applyFill="1" applyBorder="1" applyAlignment="1">
      <alignment horizontal="center" wrapText="1"/>
    </xf>
    <xf numFmtId="164" fontId="7" fillId="3" borderId="41" xfId="2" applyNumberFormat="1" applyFont="1" applyFill="1" applyBorder="1" applyAlignment="1">
      <alignment horizontal="center"/>
    </xf>
    <xf numFmtId="164" fontId="7" fillId="3" borderId="42" xfId="2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2" applyFont="1" applyAlignment="1">
      <alignment horizontal="center" wrapText="1"/>
    </xf>
    <xf numFmtId="0" fontId="7" fillId="0" borderId="0" xfId="2" applyFont="1" applyBorder="1" applyAlignment="1">
      <alignment horizontal="right" wrapText="1"/>
    </xf>
    <xf numFmtId="0" fontId="7" fillId="0" borderId="0" xfId="2" applyFont="1" applyAlignment="1">
      <alignment horizontal="center"/>
    </xf>
    <xf numFmtId="0" fontId="7" fillId="0" borderId="26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90" wrapText="1"/>
    </xf>
    <xf numFmtId="0" fontId="10" fillId="0" borderId="15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3">
    <cellStyle name="Įprastas" xfId="0" builtinId="0"/>
    <cellStyle name="Normal 2" xfId="1"/>
    <cellStyle name="Paprasta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J18" sqref="J18"/>
    </sheetView>
  </sheetViews>
  <sheetFormatPr defaultRowHeight="15" x14ac:dyDescent="0.25"/>
  <cols>
    <col min="1" max="1" width="11" style="1" customWidth="1"/>
    <col min="2" max="2" width="50.5703125" style="1" customWidth="1"/>
    <col min="3" max="3" width="3.85546875" style="1" customWidth="1"/>
    <col min="4" max="4" width="14.28515625" style="1" customWidth="1"/>
    <col min="5" max="5" width="13.28515625" style="1" customWidth="1"/>
    <col min="6" max="16384" width="9.140625" style="1"/>
  </cols>
  <sheetData>
    <row r="1" spans="1:5" x14ac:dyDescent="0.25">
      <c r="B1" s="172" t="s">
        <v>96</v>
      </c>
      <c r="C1" s="172"/>
      <c r="D1" s="172"/>
      <c r="E1" s="172"/>
    </row>
    <row r="2" spans="1:5" x14ac:dyDescent="0.25">
      <c r="B2" s="172" t="s">
        <v>95</v>
      </c>
      <c r="C2" s="172"/>
      <c r="D2" s="172"/>
      <c r="E2" s="172"/>
    </row>
    <row r="3" spans="1:5" x14ac:dyDescent="0.25">
      <c r="B3" s="172" t="s">
        <v>543</v>
      </c>
      <c r="C3" s="172"/>
      <c r="D3" s="172"/>
      <c r="E3" s="172"/>
    </row>
    <row r="4" spans="1:5" ht="9" customHeight="1" x14ac:dyDescent="0.25"/>
    <row r="5" spans="1:5" x14ac:dyDescent="0.25">
      <c r="A5" s="171" t="s">
        <v>544</v>
      </c>
      <c r="B5" s="171"/>
      <c r="C5" s="171"/>
      <c r="D5" s="171"/>
      <c r="E5" s="171"/>
    </row>
    <row r="6" spans="1:5" ht="6.75" customHeight="1" x14ac:dyDescent="0.25"/>
    <row r="7" spans="1:5" ht="15.75" thickBot="1" x14ac:dyDescent="0.3">
      <c r="D7" s="2"/>
      <c r="E7" s="2" t="s">
        <v>2</v>
      </c>
    </row>
    <row r="8" spans="1:5" ht="69" customHeight="1" thickTop="1" thickBot="1" x14ac:dyDescent="0.3">
      <c r="A8" s="77" t="s">
        <v>0</v>
      </c>
      <c r="B8" s="75" t="s">
        <v>1</v>
      </c>
      <c r="C8" s="75" t="s">
        <v>3</v>
      </c>
      <c r="D8" s="79" t="s">
        <v>458</v>
      </c>
      <c r="E8" s="80" t="s">
        <v>459</v>
      </c>
    </row>
    <row r="9" spans="1:5" ht="15.75" thickTop="1" x14ac:dyDescent="0.25">
      <c r="A9" s="21" t="s">
        <v>4</v>
      </c>
      <c r="B9" s="21" t="s">
        <v>8</v>
      </c>
      <c r="C9" s="22">
        <v>1</v>
      </c>
      <c r="D9" s="23">
        <f>D10+D15+D19</f>
        <v>22023.5</v>
      </c>
      <c r="E9" s="23">
        <f>E10+E15+E19</f>
        <v>22415.5</v>
      </c>
    </row>
    <row r="10" spans="1:5" x14ac:dyDescent="0.25">
      <c r="A10" s="7" t="s">
        <v>5</v>
      </c>
      <c r="B10" s="7" t="s">
        <v>9</v>
      </c>
      <c r="C10" s="12">
        <v>2</v>
      </c>
      <c r="D10" s="15">
        <f>D11</f>
        <v>18912</v>
      </c>
      <c r="E10" s="15">
        <f>E11</f>
        <v>18847.900000000001</v>
      </c>
    </row>
    <row r="11" spans="1:5" x14ac:dyDescent="0.25">
      <c r="A11" s="8" t="s">
        <v>6</v>
      </c>
      <c r="B11" s="8" t="s">
        <v>7</v>
      </c>
      <c r="C11" s="13">
        <v>3</v>
      </c>
      <c r="D11" s="14">
        <f>SUM(D12:D14)</f>
        <v>18912</v>
      </c>
      <c r="E11" s="14">
        <f>SUM(E12:E14)</f>
        <v>18847.900000000001</v>
      </c>
    </row>
    <row r="12" spans="1:5" x14ac:dyDescent="0.25">
      <c r="A12" s="8"/>
      <c r="B12" s="8" t="s">
        <v>556</v>
      </c>
      <c r="C12" s="13">
        <v>4</v>
      </c>
      <c r="D12" s="14">
        <v>9482</v>
      </c>
      <c r="E12" s="14">
        <v>9668.9</v>
      </c>
    </row>
    <row r="13" spans="1:5" ht="29.1" customHeight="1" x14ac:dyDescent="0.25">
      <c r="A13" s="8"/>
      <c r="B13" s="9" t="s">
        <v>10</v>
      </c>
      <c r="C13" s="13">
        <v>5</v>
      </c>
      <c r="D13" s="14">
        <v>3615</v>
      </c>
      <c r="E13" s="14">
        <v>3891</v>
      </c>
    </row>
    <row r="14" spans="1:5" ht="29.1" customHeight="1" x14ac:dyDescent="0.25">
      <c r="A14" s="8"/>
      <c r="B14" s="9" t="s">
        <v>11</v>
      </c>
      <c r="C14" s="13">
        <v>6</v>
      </c>
      <c r="D14" s="14">
        <v>5815</v>
      </c>
      <c r="E14" s="14">
        <v>5288</v>
      </c>
    </row>
    <row r="15" spans="1:5" x14ac:dyDescent="0.25">
      <c r="A15" s="7" t="s">
        <v>12</v>
      </c>
      <c r="B15" s="7" t="s">
        <v>13</v>
      </c>
      <c r="C15" s="12">
        <v>7</v>
      </c>
      <c r="D15" s="15">
        <f>SUM(D16:D18)</f>
        <v>1505</v>
      </c>
      <c r="E15" s="15">
        <f>SUM(E16:E18)</f>
        <v>1942.6000000000001</v>
      </c>
    </row>
    <row r="16" spans="1:5" x14ac:dyDescent="0.25">
      <c r="A16" s="8" t="s">
        <v>14</v>
      </c>
      <c r="B16" s="8" t="s">
        <v>15</v>
      </c>
      <c r="C16" s="13">
        <v>8</v>
      </c>
      <c r="D16" s="14">
        <v>600</v>
      </c>
      <c r="E16" s="14">
        <v>839</v>
      </c>
    </row>
    <row r="17" spans="1:5" x14ac:dyDescent="0.25">
      <c r="A17" s="8" t="s">
        <v>16</v>
      </c>
      <c r="B17" s="8" t="s">
        <v>17</v>
      </c>
      <c r="C17" s="13">
        <v>9</v>
      </c>
      <c r="D17" s="14">
        <v>5</v>
      </c>
      <c r="E17" s="14">
        <v>19.7</v>
      </c>
    </row>
    <row r="18" spans="1:5" x14ac:dyDescent="0.25">
      <c r="A18" s="8" t="s">
        <v>18</v>
      </c>
      <c r="B18" s="8" t="s">
        <v>19</v>
      </c>
      <c r="C18" s="13">
        <v>10</v>
      </c>
      <c r="D18" s="14">
        <v>900</v>
      </c>
      <c r="E18" s="14">
        <v>1083.9000000000001</v>
      </c>
    </row>
    <row r="19" spans="1:5" x14ac:dyDescent="0.25">
      <c r="A19" s="7" t="s">
        <v>20</v>
      </c>
      <c r="B19" s="7" t="s">
        <v>21</v>
      </c>
      <c r="C19" s="12">
        <v>11</v>
      </c>
      <c r="D19" s="7">
        <f>SUM(D20:D22)</f>
        <v>1606.5</v>
      </c>
      <c r="E19" s="7">
        <f>SUM(E20:E22)</f>
        <v>1625</v>
      </c>
    </row>
    <row r="20" spans="1:5" x14ac:dyDescent="0.25">
      <c r="A20" s="8" t="s">
        <v>22</v>
      </c>
      <c r="B20" s="8" t="s">
        <v>23</v>
      </c>
      <c r="C20" s="13">
        <v>12</v>
      </c>
      <c r="D20" s="8">
        <v>36.5</v>
      </c>
      <c r="E20" s="8">
        <v>34.200000000000003</v>
      </c>
    </row>
    <row r="21" spans="1:5" x14ac:dyDescent="0.25">
      <c r="A21" s="8" t="s">
        <v>24</v>
      </c>
      <c r="B21" s="8" t="s">
        <v>25</v>
      </c>
      <c r="C21" s="13">
        <v>13</v>
      </c>
      <c r="D21" s="14">
        <v>100</v>
      </c>
      <c r="E21" s="14">
        <v>72</v>
      </c>
    </row>
    <row r="22" spans="1:5" x14ac:dyDescent="0.25">
      <c r="A22" s="8" t="s">
        <v>26</v>
      </c>
      <c r="B22" s="8" t="s">
        <v>27</v>
      </c>
      <c r="C22" s="13">
        <v>14</v>
      </c>
      <c r="D22" s="14">
        <v>1470</v>
      </c>
      <c r="E22" s="14">
        <v>1518.8</v>
      </c>
    </row>
    <row r="23" spans="1:5" x14ac:dyDescent="0.25">
      <c r="A23" s="7" t="s">
        <v>28</v>
      </c>
      <c r="B23" s="7" t="s">
        <v>567</v>
      </c>
      <c r="C23" s="12">
        <v>15</v>
      </c>
      <c r="D23" s="15">
        <f>D24+D26</f>
        <v>26869.5</v>
      </c>
      <c r="E23" s="15">
        <f>E24+E26</f>
        <v>26658.3</v>
      </c>
    </row>
    <row r="24" spans="1:5" ht="29.25" x14ac:dyDescent="0.25">
      <c r="A24" s="7" t="s">
        <v>460</v>
      </c>
      <c r="B24" s="10" t="s">
        <v>462</v>
      </c>
      <c r="C24" s="12">
        <v>16</v>
      </c>
      <c r="D24" s="15"/>
      <c r="E24" s="15">
        <f>E25</f>
        <v>41.7</v>
      </c>
    </row>
    <row r="25" spans="1:5" x14ac:dyDescent="0.25">
      <c r="A25" s="7" t="s">
        <v>461</v>
      </c>
      <c r="B25" s="10" t="s">
        <v>463</v>
      </c>
      <c r="C25" s="12">
        <v>17</v>
      </c>
      <c r="D25" s="15"/>
      <c r="E25" s="15">
        <v>41.7</v>
      </c>
    </row>
    <row r="26" spans="1:5" x14ac:dyDescent="0.25">
      <c r="A26" s="7" t="s">
        <v>29</v>
      </c>
      <c r="B26" s="7" t="s">
        <v>568</v>
      </c>
      <c r="C26" s="12">
        <v>18</v>
      </c>
      <c r="D26" s="15">
        <f>D27+D53</f>
        <v>26869.5</v>
      </c>
      <c r="E26" s="15">
        <f>E27+E53</f>
        <v>26616.6</v>
      </c>
    </row>
    <row r="27" spans="1:5" x14ac:dyDescent="0.25">
      <c r="A27" s="7" t="s">
        <v>30</v>
      </c>
      <c r="B27" s="7" t="s">
        <v>569</v>
      </c>
      <c r="C27" s="12">
        <v>19</v>
      </c>
      <c r="D27" s="15">
        <f>D28+D51+D52</f>
        <v>24242.5</v>
      </c>
      <c r="E27" s="15">
        <f>E28+E51+E52</f>
        <v>23995.3</v>
      </c>
    </row>
    <row r="28" spans="1:5" x14ac:dyDescent="0.25">
      <c r="A28" s="8" t="s">
        <v>31</v>
      </c>
      <c r="B28" s="8" t="s">
        <v>570</v>
      </c>
      <c r="C28" s="13">
        <v>20</v>
      </c>
      <c r="D28" s="14">
        <f>D29+D50</f>
        <v>19242.5</v>
      </c>
      <c r="E28" s="14">
        <f>E29+E50</f>
        <v>19007</v>
      </c>
    </row>
    <row r="29" spans="1:5" ht="29.25" x14ac:dyDescent="0.25">
      <c r="A29" s="8"/>
      <c r="B29" s="10" t="s">
        <v>32</v>
      </c>
      <c r="C29" s="12">
        <v>21</v>
      </c>
      <c r="D29" s="15">
        <f>SUM(D30:D49)</f>
        <v>6791.5000000000009</v>
      </c>
      <c r="E29" s="15">
        <f>SUM(E30:E49)</f>
        <v>6558.3000000000011</v>
      </c>
    </row>
    <row r="30" spans="1:5" x14ac:dyDescent="0.25">
      <c r="A30" s="8"/>
      <c r="B30" s="3" t="s">
        <v>439</v>
      </c>
      <c r="C30" s="13">
        <v>22</v>
      </c>
      <c r="D30" s="14">
        <v>2</v>
      </c>
      <c r="E30" s="14">
        <v>2</v>
      </c>
    </row>
    <row r="31" spans="1:5" x14ac:dyDescent="0.25">
      <c r="A31" s="8"/>
      <c r="B31" s="5" t="s">
        <v>440</v>
      </c>
      <c r="C31" s="13">
        <v>23</v>
      </c>
      <c r="D31" s="14">
        <v>12.9</v>
      </c>
      <c r="E31" s="14">
        <v>12.9</v>
      </c>
    </row>
    <row r="32" spans="1:5" ht="29.1" customHeight="1" x14ac:dyDescent="0.25">
      <c r="A32" s="8"/>
      <c r="B32" s="3" t="s">
        <v>441</v>
      </c>
      <c r="C32" s="13">
        <v>24</v>
      </c>
      <c r="D32" s="8">
        <v>26.4</v>
      </c>
      <c r="E32" s="8">
        <v>26.4</v>
      </c>
    </row>
    <row r="33" spans="1:5" ht="29.1" customHeight="1" x14ac:dyDescent="0.25">
      <c r="A33" s="8"/>
      <c r="B33" s="4" t="s">
        <v>442</v>
      </c>
      <c r="C33" s="13">
        <v>25</v>
      </c>
      <c r="D33" s="8">
        <v>1445.7</v>
      </c>
      <c r="E33" s="8">
        <v>1264.8</v>
      </c>
    </row>
    <row r="34" spans="1:5" x14ac:dyDescent="0.25">
      <c r="A34" s="8"/>
      <c r="B34" s="4" t="s">
        <v>443</v>
      </c>
      <c r="C34" s="13">
        <v>26</v>
      </c>
      <c r="D34" s="8">
        <v>927.7</v>
      </c>
      <c r="E34" s="8">
        <v>904.1</v>
      </c>
    </row>
    <row r="35" spans="1:5" x14ac:dyDescent="0.25">
      <c r="A35" s="8"/>
      <c r="B35" s="4" t="s">
        <v>444</v>
      </c>
      <c r="C35" s="13">
        <v>27</v>
      </c>
      <c r="D35" s="8">
        <v>931.4</v>
      </c>
      <c r="E35" s="8">
        <v>909.2</v>
      </c>
    </row>
    <row r="36" spans="1:5" x14ac:dyDescent="0.25">
      <c r="A36" s="8"/>
      <c r="B36" s="4" t="s">
        <v>445</v>
      </c>
      <c r="C36" s="13">
        <v>28</v>
      </c>
      <c r="D36" s="8">
        <v>178.7</v>
      </c>
      <c r="E36" s="8">
        <v>178.7</v>
      </c>
    </row>
    <row r="37" spans="1:5" x14ac:dyDescent="0.25">
      <c r="A37" s="8"/>
      <c r="B37" s="4" t="s">
        <v>446</v>
      </c>
      <c r="C37" s="13">
        <v>29</v>
      </c>
      <c r="D37" s="8">
        <v>43.5</v>
      </c>
      <c r="E37" s="8">
        <v>43.5</v>
      </c>
    </row>
    <row r="38" spans="1:5" ht="29.1" customHeight="1" x14ac:dyDescent="0.25">
      <c r="A38" s="8"/>
      <c r="B38" s="4" t="s">
        <v>447</v>
      </c>
      <c r="C38" s="13">
        <v>30</v>
      </c>
      <c r="D38" s="8">
        <v>946.3</v>
      </c>
      <c r="E38" s="8">
        <v>939.8</v>
      </c>
    </row>
    <row r="39" spans="1:5" x14ac:dyDescent="0.25">
      <c r="A39" s="8"/>
      <c r="B39" s="3" t="s">
        <v>448</v>
      </c>
      <c r="C39" s="13">
        <v>31</v>
      </c>
      <c r="D39" s="8">
        <v>77</v>
      </c>
      <c r="E39" s="8">
        <v>77</v>
      </c>
    </row>
    <row r="40" spans="1:5" x14ac:dyDescent="0.25">
      <c r="A40" s="8"/>
      <c r="B40" s="3" t="s">
        <v>449</v>
      </c>
      <c r="C40" s="13">
        <v>32</v>
      </c>
      <c r="D40" s="8">
        <v>19.2</v>
      </c>
      <c r="E40" s="8">
        <v>19.2</v>
      </c>
    </row>
    <row r="41" spans="1:5" ht="29.1" customHeight="1" x14ac:dyDescent="0.25">
      <c r="A41" s="8"/>
      <c r="B41" s="11" t="s">
        <v>450</v>
      </c>
      <c r="C41" s="13">
        <v>33</v>
      </c>
      <c r="D41" s="8">
        <v>1.1000000000000001</v>
      </c>
      <c r="E41" s="8">
        <v>1.1000000000000001</v>
      </c>
    </row>
    <row r="42" spans="1:5" x14ac:dyDescent="0.25">
      <c r="A42" s="8"/>
      <c r="B42" s="3" t="s">
        <v>451</v>
      </c>
      <c r="C42" s="13">
        <v>34</v>
      </c>
      <c r="D42" s="8">
        <v>53.8</v>
      </c>
      <c r="E42" s="8">
        <v>53.8</v>
      </c>
    </row>
    <row r="43" spans="1:5" x14ac:dyDescent="0.25">
      <c r="A43" s="8"/>
      <c r="B43" s="3" t="s">
        <v>452</v>
      </c>
      <c r="C43" s="13">
        <v>35</v>
      </c>
      <c r="D43" s="8">
        <v>614.70000000000005</v>
      </c>
      <c r="E43" s="8">
        <v>614.70000000000005</v>
      </c>
    </row>
    <row r="44" spans="1:5" ht="45" x14ac:dyDescent="0.25">
      <c r="A44" s="8"/>
      <c r="B44" s="3" t="s">
        <v>453</v>
      </c>
      <c r="C44" s="13">
        <v>36</v>
      </c>
      <c r="D44" s="8">
        <v>30.1</v>
      </c>
      <c r="E44" s="8">
        <v>30.1</v>
      </c>
    </row>
    <row r="45" spans="1:5" x14ac:dyDescent="0.25">
      <c r="A45" s="8"/>
      <c r="B45" s="3" t="s">
        <v>454</v>
      </c>
      <c r="C45" s="13">
        <v>37</v>
      </c>
      <c r="D45" s="8">
        <v>539.6</v>
      </c>
      <c r="E45" s="8">
        <v>539.6</v>
      </c>
    </row>
    <row r="46" spans="1:5" x14ac:dyDescent="0.25">
      <c r="A46" s="8"/>
      <c r="B46" s="4" t="s">
        <v>455</v>
      </c>
      <c r="C46" s="13">
        <v>38</v>
      </c>
      <c r="D46" s="14">
        <v>677</v>
      </c>
      <c r="E46" s="14">
        <v>677</v>
      </c>
    </row>
    <row r="47" spans="1:5" ht="29.1" customHeight="1" x14ac:dyDescent="0.25">
      <c r="A47" s="8"/>
      <c r="B47" s="4" t="s">
        <v>456</v>
      </c>
      <c r="C47" s="13">
        <v>39</v>
      </c>
      <c r="D47" s="8">
        <v>35.1</v>
      </c>
      <c r="E47" s="8">
        <v>35.1</v>
      </c>
    </row>
    <row r="48" spans="1:5" ht="15.75" customHeight="1" x14ac:dyDescent="0.25">
      <c r="A48" s="8"/>
      <c r="B48" s="129" t="s">
        <v>557</v>
      </c>
      <c r="C48" s="13">
        <v>40</v>
      </c>
      <c r="D48" s="14">
        <v>132</v>
      </c>
      <c r="E48" s="14">
        <v>132</v>
      </c>
    </row>
    <row r="49" spans="1:5" ht="15" customHeight="1" x14ac:dyDescent="0.25">
      <c r="A49" s="8"/>
      <c r="B49" s="129" t="s">
        <v>558</v>
      </c>
      <c r="C49" s="13">
        <v>41</v>
      </c>
      <c r="D49" s="8">
        <v>97.3</v>
      </c>
      <c r="E49" s="8">
        <v>97.3</v>
      </c>
    </row>
    <row r="50" spans="1:5" x14ac:dyDescent="0.25">
      <c r="A50" s="8"/>
      <c r="B50" s="10" t="s">
        <v>51</v>
      </c>
      <c r="C50" s="12">
        <v>42</v>
      </c>
      <c r="D50" s="15">
        <v>12451</v>
      </c>
      <c r="E50" s="15">
        <v>12448.7</v>
      </c>
    </row>
    <row r="51" spans="1:5" x14ac:dyDescent="0.25">
      <c r="A51" s="8" t="s">
        <v>52</v>
      </c>
      <c r="B51" s="8" t="s">
        <v>53</v>
      </c>
      <c r="C51" s="13">
        <v>43</v>
      </c>
      <c r="D51" s="14">
        <v>4855</v>
      </c>
      <c r="E51" s="14">
        <v>4855</v>
      </c>
    </row>
    <row r="52" spans="1:5" x14ac:dyDescent="0.25">
      <c r="A52" s="8" t="s">
        <v>560</v>
      </c>
      <c r="B52" s="8" t="s">
        <v>561</v>
      </c>
      <c r="C52" s="13">
        <v>44</v>
      </c>
      <c r="D52" s="14">
        <v>145</v>
      </c>
      <c r="E52" s="14">
        <v>133.30000000000001</v>
      </c>
    </row>
    <row r="53" spans="1:5" x14ac:dyDescent="0.25">
      <c r="A53" s="7" t="s">
        <v>54</v>
      </c>
      <c r="B53" s="7" t="s">
        <v>572</v>
      </c>
      <c r="C53" s="12">
        <v>45</v>
      </c>
      <c r="D53" s="15">
        <f>D54</f>
        <v>2627</v>
      </c>
      <c r="E53" s="15">
        <f>E54</f>
        <v>2621.3000000000002</v>
      </c>
    </row>
    <row r="54" spans="1:5" x14ac:dyDescent="0.25">
      <c r="A54" s="8" t="s">
        <v>55</v>
      </c>
      <c r="B54" s="8" t="s">
        <v>571</v>
      </c>
      <c r="C54" s="13">
        <v>46</v>
      </c>
      <c r="D54" s="14">
        <f>D55</f>
        <v>2627</v>
      </c>
      <c r="E54" s="14">
        <f>E55</f>
        <v>2621.3000000000002</v>
      </c>
    </row>
    <row r="55" spans="1:5" ht="29.1" customHeight="1" x14ac:dyDescent="0.25">
      <c r="A55" s="8"/>
      <c r="B55" s="9" t="s">
        <v>56</v>
      </c>
      <c r="C55" s="13">
        <v>47</v>
      </c>
      <c r="D55" s="14">
        <f>SUM(D56:D59)</f>
        <v>2627</v>
      </c>
      <c r="E55" s="14">
        <f>SUM(E56:E59)</f>
        <v>2621.3000000000002</v>
      </c>
    </row>
    <row r="56" spans="1:5" ht="29.1" customHeight="1" x14ac:dyDescent="0.25">
      <c r="A56" s="8"/>
      <c r="B56" s="6" t="s">
        <v>57</v>
      </c>
      <c r="C56" s="13">
        <v>48</v>
      </c>
      <c r="D56" s="14">
        <v>1000</v>
      </c>
      <c r="E56" s="14">
        <v>1000</v>
      </c>
    </row>
    <row r="57" spans="1:5" ht="29.1" customHeight="1" x14ac:dyDescent="0.25">
      <c r="A57" s="8"/>
      <c r="B57" s="6" t="s">
        <v>457</v>
      </c>
      <c r="C57" s="13">
        <v>49</v>
      </c>
      <c r="D57" s="14">
        <v>335</v>
      </c>
      <c r="E57" s="14">
        <v>329.7</v>
      </c>
    </row>
    <row r="58" spans="1:5" ht="15.75" customHeight="1" x14ac:dyDescent="0.25">
      <c r="A58" s="8"/>
      <c r="B58" s="6" t="s">
        <v>559</v>
      </c>
      <c r="C58" s="13">
        <v>50</v>
      </c>
      <c r="D58" s="14">
        <v>92</v>
      </c>
      <c r="E58" s="14">
        <v>92</v>
      </c>
    </row>
    <row r="59" spans="1:5" ht="15.75" customHeight="1" x14ac:dyDescent="0.25">
      <c r="A59" s="8"/>
      <c r="B59" s="6" t="s">
        <v>566</v>
      </c>
      <c r="C59" s="13">
        <v>51</v>
      </c>
      <c r="D59" s="14">
        <v>1200</v>
      </c>
      <c r="E59" s="14">
        <v>1199.5999999999999</v>
      </c>
    </row>
    <row r="60" spans="1:5" x14ac:dyDescent="0.25">
      <c r="A60" s="7" t="s">
        <v>58</v>
      </c>
      <c r="B60" s="7" t="s">
        <v>574</v>
      </c>
      <c r="C60" s="12">
        <v>52</v>
      </c>
      <c r="D60" s="15">
        <f>D61+D68+D71+D72</f>
        <v>896.3</v>
      </c>
      <c r="E60" s="15">
        <f>E61+E68+E71+E72</f>
        <v>924</v>
      </c>
    </row>
    <row r="61" spans="1:5" x14ac:dyDescent="0.25">
      <c r="A61" s="7" t="s">
        <v>59</v>
      </c>
      <c r="B61" s="7" t="s">
        <v>573</v>
      </c>
      <c r="C61" s="12">
        <v>53</v>
      </c>
      <c r="D61" s="15">
        <f>D62+D64</f>
        <v>193</v>
      </c>
      <c r="E61" s="15">
        <f>E62+E64</f>
        <v>218.20000000000002</v>
      </c>
    </row>
    <row r="62" spans="1:5" x14ac:dyDescent="0.25">
      <c r="A62" s="8" t="s">
        <v>60</v>
      </c>
      <c r="B62" s="8" t="s">
        <v>61</v>
      </c>
      <c r="C62" s="13">
        <v>54</v>
      </c>
      <c r="D62" s="14">
        <f>D63</f>
        <v>3</v>
      </c>
      <c r="E62" s="14">
        <f>E63</f>
        <v>27.5</v>
      </c>
    </row>
    <row r="63" spans="1:5" x14ac:dyDescent="0.25">
      <c r="A63" s="8" t="s">
        <v>62</v>
      </c>
      <c r="B63" s="8" t="s">
        <v>63</v>
      </c>
      <c r="C63" s="13">
        <v>55</v>
      </c>
      <c r="D63" s="14">
        <v>3</v>
      </c>
      <c r="E63" s="14">
        <v>27.5</v>
      </c>
    </row>
    <row r="64" spans="1:5" x14ac:dyDescent="0.25">
      <c r="A64" s="8" t="s">
        <v>64</v>
      </c>
      <c r="B64" s="8" t="s">
        <v>65</v>
      </c>
      <c r="C64" s="13">
        <v>56</v>
      </c>
      <c r="D64" s="14">
        <f>D65+D66+D67</f>
        <v>190</v>
      </c>
      <c r="E64" s="14">
        <f>E65+E66+E67</f>
        <v>190.70000000000002</v>
      </c>
    </row>
    <row r="65" spans="1:5" ht="29.1" customHeight="1" x14ac:dyDescent="0.25">
      <c r="A65" s="8" t="s">
        <v>66</v>
      </c>
      <c r="B65" s="9" t="s">
        <v>67</v>
      </c>
      <c r="C65" s="13">
        <v>57</v>
      </c>
      <c r="D65" s="14">
        <v>150</v>
      </c>
      <c r="E65" s="14">
        <v>146.80000000000001</v>
      </c>
    </row>
    <row r="66" spans="1:5" x14ac:dyDescent="0.25">
      <c r="A66" s="8" t="s">
        <v>68</v>
      </c>
      <c r="B66" s="8" t="s">
        <v>69</v>
      </c>
      <c r="C66" s="13">
        <v>58</v>
      </c>
      <c r="D66" s="14">
        <v>36</v>
      </c>
      <c r="E66" s="14">
        <v>38.5</v>
      </c>
    </row>
    <row r="67" spans="1:5" x14ac:dyDescent="0.25">
      <c r="A67" s="8" t="s">
        <v>70</v>
      </c>
      <c r="B67" s="8" t="s">
        <v>71</v>
      </c>
      <c r="C67" s="13">
        <v>59</v>
      </c>
      <c r="D67" s="14">
        <v>4</v>
      </c>
      <c r="E67" s="14">
        <v>5.4</v>
      </c>
    </row>
    <row r="68" spans="1:5" x14ac:dyDescent="0.25">
      <c r="A68" s="7" t="s">
        <v>72</v>
      </c>
      <c r="B68" s="7" t="s">
        <v>73</v>
      </c>
      <c r="C68" s="12">
        <v>60</v>
      </c>
      <c r="D68" s="7">
        <f>SUM(D69:D70)</f>
        <v>677.3</v>
      </c>
      <c r="E68" s="7">
        <f>SUM(E69:E70)</f>
        <v>677.8</v>
      </c>
    </row>
    <row r="69" spans="1:5" x14ac:dyDescent="0.25">
      <c r="A69" s="8" t="s">
        <v>74</v>
      </c>
      <c r="B69" s="8" t="s">
        <v>73</v>
      </c>
      <c r="C69" s="13">
        <v>61</v>
      </c>
      <c r="D69" s="8">
        <v>627.79999999999995</v>
      </c>
      <c r="E69" s="8">
        <v>627.29999999999995</v>
      </c>
    </row>
    <row r="70" spans="1:5" x14ac:dyDescent="0.25">
      <c r="A70" s="8" t="s">
        <v>75</v>
      </c>
      <c r="B70" s="8" t="s">
        <v>76</v>
      </c>
      <c r="C70" s="13">
        <v>62</v>
      </c>
      <c r="D70" s="8">
        <v>49.5</v>
      </c>
      <c r="E70" s="8">
        <v>50.5</v>
      </c>
    </row>
    <row r="71" spans="1:5" x14ac:dyDescent="0.25">
      <c r="A71" s="7" t="s">
        <v>77</v>
      </c>
      <c r="B71" s="7" t="s">
        <v>78</v>
      </c>
      <c r="C71" s="12">
        <v>63</v>
      </c>
      <c r="D71" s="15">
        <v>1</v>
      </c>
      <c r="E71" s="15"/>
    </row>
    <row r="72" spans="1:5" x14ac:dyDescent="0.25">
      <c r="A72" s="7" t="s">
        <v>79</v>
      </c>
      <c r="B72" s="7" t="s">
        <v>80</v>
      </c>
      <c r="C72" s="12">
        <v>64</v>
      </c>
      <c r="D72" s="15">
        <v>25</v>
      </c>
      <c r="E72" s="15">
        <v>28</v>
      </c>
    </row>
    <row r="73" spans="1:5" x14ac:dyDescent="0.25">
      <c r="A73" s="7"/>
      <c r="B73" s="7" t="s">
        <v>564</v>
      </c>
      <c r="C73" s="12">
        <v>65</v>
      </c>
      <c r="D73" s="15">
        <f>D74</f>
        <v>50</v>
      </c>
      <c r="E73" s="15">
        <f>E74</f>
        <v>88.6</v>
      </c>
    </row>
    <row r="74" spans="1:5" ht="29.1" customHeight="1" x14ac:dyDescent="0.25">
      <c r="A74" s="7" t="s">
        <v>81</v>
      </c>
      <c r="B74" s="10" t="s">
        <v>575</v>
      </c>
      <c r="C74" s="12">
        <v>66</v>
      </c>
      <c r="D74" s="15">
        <f>D75+D78</f>
        <v>50</v>
      </c>
      <c r="E74" s="15">
        <f>E75+E78</f>
        <v>88.6</v>
      </c>
    </row>
    <row r="75" spans="1:5" x14ac:dyDescent="0.25">
      <c r="A75" s="8" t="s">
        <v>82</v>
      </c>
      <c r="B75" s="8" t="s">
        <v>565</v>
      </c>
      <c r="C75" s="13">
        <v>67</v>
      </c>
      <c r="D75" s="14">
        <f>D76+D77</f>
        <v>50</v>
      </c>
      <c r="E75" s="14">
        <f>E76+E77</f>
        <v>86.6</v>
      </c>
    </row>
    <row r="76" spans="1:5" x14ac:dyDescent="0.25">
      <c r="A76" s="16" t="s">
        <v>83</v>
      </c>
      <c r="B76" s="16" t="s">
        <v>84</v>
      </c>
      <c r="C76" s="17">
        <v>68</v>
      </c>
      <c r="D76" s="18">
        <v>50</v>
      </c>
      <c r="E76" s="18">
        <v>38.200000000000003</v>
      </c>
    </row>
    <row r="77" spans="1:5" x14ac:dyDescent="0.25">
      <c r="A77" s="16" t="s">
        <v>465</v>
      </c>
      <c r="B77" s="16" t="s">
        <v>466</v>
      </c>
      <c r="C77" s="17">
        <v>69</v>
      </c>
      <c r="D77" s="18"/>
      <c r="E77" s="18">
        <v>48.4</v>
      </c>
    </row>
    <row r="78" spans="1:5" ht="15.75" thickBot="1" x14ac:dyDescent="0.3">
      <c r="A78" s="16" t="s">
        <v>563</v>
      </c>
      <c r="B78" s="16" t="s">
        <v>562</v>
      </c>
      <c r="C78" s="17">
        <v>70</v>
      </c>
      <c r="D78" s="18"/>
      <c r="E78" s="18">
        <v>2</v>
      </c>
    </row>
    <row r="79" spans="1:5" ht="15.75" thickBot="1" x14ac:dyDescent="0.3">
      <c r="A79" s="19"/>
      <c r="B79" s="20" t="s">
        <v>85</v>
      </c>
      <c r="C79" s="24">
        <v>71</v>
      </c>
      <c r="D79" s="25">
        <f>D9+D23+D60+D73</f>
        <v>49839.3</v>
      </c>
      <c r="E79" s="25">
        <f>E9+E23+E60+E73</f>
        <v>50086.400000000001</v>
      </c>
    </row>
    <row r="80" spans="1:5" x14ac:dyDescent="0.25">
      <c r="A80" s="21"/>
      <c r="B80" s="21" t="s">
        <v>86</v>
      </c>
      <c r="C80" s="22">
        <v>72</v>
      </c>
      <c r="D80" s="23">
        <f t="shared" ref="D80:E82" si="0">D81</f>
        <v>3948.9</v>
      </c>
      <c r="E80" s="23">
        <f t="shared" si="0"/>
        <v>3314.6</v>
      </c>
    </row>
    <row r="81" spans="1:5" ht="29.1" customHeight="1" x14ac:dyDescent="0.25">
      <c r="A81" s="7" t="s">
        <v>87</v>
      </c>
      <c r="B81" s="10" t="s">
        <v>88</v>
      </c>
      <c r="C81" s="12">
        <v>73</v>
      </c>
      <c r="D81" s="15">
        <f t="shared" si="0"/>
        <v>3948.9</v>
      </c>
      <c r="E81" s="15">
        <f t="shared" si="0"/>
        <v>3314.6</v>
      </c>
    </row>
    <row r="82" spans="1:5" x14ac:dyDescent="0.25">
      <c r="A82" s="7" t="s">
        <v>89</v>
      </c>
      <c r="B82" s="7" t="s">
        <v>90</v>
      </c>
      <c r="C82" s="12">
        <v>74</v>
      </c>
      <c r="D82" s="53">
        <f t="shared" si="0"/>
        <v>3948.9</v>
      </c>
      <c r="E82" s="53">
        <f t="shared" si="0"/>
        <v>3314.6</v>
      </c>
    </row>
    <row r="83" spans="1:5" ht="15.75" thickBot="1" x14ac:dyDescent="0.3">
      <c r="A83" s="16" t="s">
        <v>91</v>
      </c>
      <c r="B83" s="16" t="s">
        <v>92</v>
      </c>
      <c r="C83" s="17">
        <v>75</v>
      </c>
      <c r="D83" s="18">
        <v>3948.9</v>
      </c>
      <c r="E83" s="18">
        <v>3314.6</v>
      </c>
    </row>
    <row r="84" spans="1:5" ht="15.75" thickBot="1" x14ac:dyDescent="0.3">
      <c r="A84" s="19"/>
      <c r="B84" s="20" t="s">
        <v>93</v>
      </c>
      <c r="C84" s="24">
        <v>76</v>
      </c>
      <c r="D84" s="25">
        <f>D79+D80</f>
        <v>53788.200000000004</v>
      </c>
      <c r="E84" s="25">
        <f>E79+E80</f>
        <v>53401</v>
      </c>
    </row>
    <row r="85" spans="1:5" x14ac:dyDescent="0.25">
      <c r="A85" s="170" t="s">
        <v>94</v>
      </c>
      <c r="B85" s="170"/>
      <c r="C85" s="170"/>
      <c r="D85" s="170"/>
    </row>
    <row r="89" spans="1:5" x14ac:dyDescent="0.25">
      <c r="A89" s="1" t="s">
        <v>464</v>
      </c>
    </row>
  </sheetData>
  <mergeCells count="5">
    <mergeCell ref="A85:D85"/>
    <mergeCell ref="A5:E5"/>
    <mergeCell ref="B3:E3"/>
    <mergeCell ref="B2:E2"/>
    <mergeCell ref="B1:E1"/>
  </mergeCells>
  <phoneticPr fontId="0" type="noConversion"/>
  <printOptions horizontalCentered="1"/>
  <pageMargins left="1.1811023622047245" right="0.39370078740157483" top="0.78740157480314965" bottom="0.78740157480314965" header="0.31496062992125984" footer="0.31496062992125984"/>
  <pageSetup paperSize="9" scale="8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zoomScale="90" zoomScaleNormal="90" workbookViewId="0">
      <selection activeCell="E58" sqref="E58"/>
    </sheetView>
  </sheetViews>
  <sheetFormatPr defaultRowHeight="12.75" x14ac:dyDescent="0.2"/>
  <cols>
    <col min="1" max="1" width="6.7109375" style="26" customWidth="1"/>
    <col min="2" max="2" width="45.85546875" style="26" customWidth="1"/>
    <col min="3" max="3" width="8.28515625" style="26" customWidth="1"/>
    <col min="4" max="6" width="8.7109375" style="26" customWidth="1"/>
    <col min="7" max="16384" width="9.140625" style="26"/>
  </cols>
  <sheetData>
    <row r="1" spans="1:10" ht="14.25" customHeight="1" x14ac:dyDescent="0.25">
      <c r="C1" s="50"/>
      <c r="G1" s="50" t="s">
        <v>133</v>
      </c>
    </row>
    <row r="2" spans="1:10" ht="15" x14ac:dyDescent="0.25">
      <c r="C2" s="51"/>
      <c r="D2" s="27"/>
      <c r="E2" s="27"/>
      <c r="G2" s="51" t="s">
        <v>134</v>
      </c>
    </row>
    <row r="3" spans="1:10" ht="15" x14ac:dyDescent="0.25">
      <c r="C3" s="51"/>
      <c r="D3" s="27"/>
      <c r="E3" s="27"/>
      <c r="G3" s="51" t="s">
        <v>545</v>
      </c>
    </row>
    <row r="4" spans="1:10" ht="11.25" customHeight="1" x14ac:dyDescent="0.2">
      <c r="C4" s="27"/>
      <c r="D4" s="27"/>
      <c r="E4" s="27"/>
    </row>
    <row r="5" spans="1:10" ht="18" customHeight="1" x14ac:dyDescent="0.2">
      <c r="A5" s="173" t="s">
        <v>546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3.5" customHeight="1" x14ac:dyDescent="0.2">
      <c r="B6" s="28"/>
      <c r="C6" s="28"/>
      <c r="D6" s="28"/>
      <c r="E6" s="29"/>
    </row>
    <row r="7" spans="1:10" ht="13.5" thickBot="1" x14ac:dyDescent="0.25">
      <c r="E7" s="174"/>
      <c r="F7" s="174"/>
      <c r="I7" s="174" t="s">
        <v>135</v>
      </c>
      <c r="J7" s="174"/>
    </row>
    <row r="8" spans="1:10" ht="15" x14ac:dyDescent="0.2">
      <c r="A8" s="177" t="s">
        <v>136</v>
      </c>
      <c r="B8" s="179" t="s">
        <v>137</v>
      </c>
      <c r="C8" s="180" t="s">
        <v>467</v>
      </c>
      <c r="D8" s="181"/>
      <c r="E8" s="181"/>
      <c r="F8" s="182"/>
      <c r="G8" s="180" t="s">
        <v>468</v>
      </c>
      <c r="H8" s="181"/>
      <c r="I8" s="181"/>
      <c r="J8" s="182"/>
    </row>
    <row r="9" spans="1:10" ht="12.95" customHeight="1" x14ac:dyDescent="0.2">
      <c r="A9" s="177"/>
      <c r="B9" s="179"/>
      <c r="C9" s="176" t="s">
        <v>93</v>
      </c>
      <c r="D9" s="177" t="s">
        <v>98</v>
      </c>
      <c r="E9" s="177"/>
      <c r="F9" s="178"/>
      <c r="G9" s="176" t="s">
        <v>93</v>
      </c>
      <c r="H9" s="177" t="s">
        <v>98</v>
      </c>
      <c r="I9" s="177"/>
      <c r="J9" s="178"/>
    </row>
    <row r="10" spans="1:10" ht="12.95" customHeight="1" x14ac:dyDescent="0.2">
      <c r="A10" s="177"/>
      <c r="B10" s="179"/>
      <c r="C10" s="176"/>
      <c r="D10" s="177" t="s">
        <v>99</v>
      </c>
      <c r="E10" s="177"/>
      <c r="F10" s="178" t="s">
        <v>100</v>
      </c>
      <c r="G10" s="176"/>
      <c r="H10" s="177" t="s">
        <v>99</v>
      </c>
      <c r="I10" s="177"/>
      <c r="J10" s="178" t="s">
        <v>100</v>
      </c>
    </row>
    <row r="11" spans="1:10" ht="45" customHeight="1" x14ac:dyDescent="0.2">
      <c r="A11" s="177"/>
      <c r="B11" s="179"/>
      <c r="C11" s="176"/>
      <c r="D11" s="85" t="s">
        <v>138</v>
      </c>
      <c r="E11" s="133" t="s">
        <v>139</v>
      </c>
      <c r="F11" s="178"/>
      <c r="G11" s="176"/>
      <c r="H11" s="85" t="s">
        <v>138</v>
      </c>
      <c r="I11" s="133" t="s">
        <v>139</v>
      </c>
      <c r="J11" s="178"/>
    </row>
    <row r="12" spans="1:10" x14ac:dyDescent="0.2">
      <c r="A12" s="30">
        <v>1</v>
      </c>
      <c r="B12" s="86">
        <v>2</v>
      </c>
      <c r="C12" s="103">
        <v>3</v>
      </c>
      <c r="D12" s="31">
        <v>4</v>
      </c>
      <c r="E12" s="30">
        <v>5</v>
      </c>
      <c r="F12" s="104">
        <v>6</v>
      </c>
      <c r="G12" s="103">
        <v>3</v>
      </c>
      <c r="H12" s="31">
        <v>4</v>
      </c>
      <c r="I12" s="30">
        <v>5</v>
      </c>
      <c r="J12" s="104">
        <v>6</v>
      </c>
    </row>
    <row r="13" spans="1:10" ht="12.95" customHeight="1" x14ac:dyDescent="0.2">
      <c r="A13" s="32" t="s">
        <v>140</v>
      </c>
      <c r="B13" s="87" t="s">
        <v>141</v>
      </c>
      <c r="C13" s="105">
        <f>D13+F13</f>
        <v>120.8</v>
      </c>
      <c r="D13" s="33">
        <f t="shared" ref="D13:J14" si="0">D14</f>
        <v>120.8</v>
      </c>
      <c r="E13" s="33">
        <f t="shared" si="0"/>
        <v>83.8</v>
      </c>
      <c r="F13" s="106">
        <f t="shared" si="0"/>
        <v>0</v>
      </c>
      <c r="G13" s="105">
        <f>H13+J13</f>
        <v>119.3</v>
      </c>
      <c r="H13" s="33">
        <f t="shared" si="0"/>
        <v>119.3</v>
      </c>
      <c r="I13" s="33">
        <f t="shared" si="0"/>
        <v>83.1</v>
      </c>
      <c r="J13" s="106">
        <f t="shared" si="0"/>
        <v>0</v>
      </c>
    </row>
    <row r="14" spans="1:10" ht="25.5" x14ac:dyDescent="0.2">
      <c r="A14" s="56" t="s">
        <v>4</v>
      </c>
      <c r="B14" s="88" t="s">
        <v>142</v>
      </c>
      <c r="C14" s="105">
        <f t="shared" ref="C14:C83" si="1">D14+F14</f>
        <v>120.8</v>
      </c>
      <c r="D14" s="33">
        <f t="shared" si="0"/>
        <v>120.8</v>
      </c>
      <c r="E14" s="33">
        <f t="shared" si="0"/>
        <v>83.8</v>
      </c>
      <c r="F14" s="106">
        <f t="shared" si="0"/>
        <v>0</v>
      </c>
      <c r="G14" s="105">
        <f t="shared" ref="G14:G83" si="2">H14+J14</f>
        <v>119.3</v>
      </c>
      <c r="H14" s="33">
        <f t="shared" si="0"/>
        <v>119.3</v>
      </c>
      <c r="I14" s="33">
        <f t="shared" si="0"/>
        <v>83.1</v>
      </c>
      <c r="J14" s="106">
        <f t="shared" si="0"/>
        <v>0</v>
      </c>
    </row>
    <row r="15" spans="1:10" ht="12.95" customHeight="1" x14ac:dyDescent="0.2">
      <c r="A15" s="34" t="s">
        <v>5</v>
      </c>
      <c r="B15" s="89" t="s">
        <v>438</v>
      </c>
      <c r="C15" s="107">
        <f t="shared" si="1"/>
        <v>120.8</v>
      </c>
      <c r="D15" s="36">
        <v>120.8</v>
      </c>
      <c r="E15" s="35">
        <v>83.8</v>
      </c>
      <c r="F15" s="108"/>
      <c r="G15" s="107">
        <f t="shared" si="2"/>
        <v>119.3</v>
      </c>
      <c r="H15" s="36">
        <v>119.3</v>
      </c>
      <c r="I15" s="35">
        <v>83.1</v>
      </c>
      <c r="J15" s="108"/>
    </row>
    <row r="16" spans="1:10" ht="12.95" customHeight="1" x14ac:dyDescent="0.2">
      <c r="A16" s="37" t="s">
        <v>143</v>
      </c>
      <c r="B16" s="90" t="s">
        <v>110</v>
      </c>
      <c r="C16" s="105">
        <f t="shared" si="1"/>
        <v>24997</v>
      </c>
      <c r="D16" s="33">
        <f>D17+D20+D45+D56+D75+D82</f>
        <v>18896</v>
      </c>
      <c r="E16" s="33">
        <f>E17+E20+E45+E56+E75+E82</f>
        <v>3584.4999999999995</v>
      </c>
      <c r="F16" s="106">
        <f>F17+F20+F45+F56+F75+F82</f>
        <v>6101.0000000000009</v>
      </c>
      <c r="G16" s="105">
        <f t="shared" si="2"/>
        <v>23115.9</v>
      </c>
      <c r="H16" s="33">
        <f>H17+H20+H45+H56+H75+H82</f>
        <v>18158.5</v>
      </c>
      <c r="I16" s="33">
        <f>I17+I20+I45+I56+I75+I82</f>
        <v>3558.8</v>
      </c>
      <c r="J16" s="106">
        <f>J17+J20+J45+J56+J75+J82</f>
        <v>4957.3999999999996</v>
      </c>
    </row>
    <row r="17" spans="1:10" ht="25.5" x14ac:dyDescent="0.2">
      <c r="A17" s="37" t="s">
        <v>144</v>
      </c>
      <c r="B17" s="88" t="s">
        <v>145</v>
      </c>
      <c r="C17" s="105">
        <f t="shared" si="1"/>
        <v>37.299999999999997</v>
      </c>
      <c r="D17" s="33">
        <f>D18+D19</f>
        <v>37.299999999999997</v>
      </c>
      <c r="E17" s="33">
        <f>E18+E19</f>
        <v>0</v>
      </c>
      <c r="F17" s="106">
        <f>F18+F19</f>
        <v>0</v>
      </c>
      <c r="G17" s="105">
        <f t="shared" si="2"/>
        <v>37</v>
      </c>
      <c r="H17" s="33">
        <f>H18+H19</f>
        <v>37</v>
      </c>
      <c r="I17" s="33">
        <f>I18+I19</f>
        <v>0</v>
      </c>
      <c r="J17" s="106">
        <f>J18+J19</f>
        <v>0</v>
      </c>
    </row>
    <row r="18" spans="1:10" ht="12.95" customHeight="1" x14ac:dyDescent="0.2">
      <c r="A18" s="38" t="s">
        <v>146</v>
      </c>
      <c r="B18" s="91" t="s">
        <v>147</v>
      </c>
      <c r="C18" s="107">
        <f t="shared" si="1"/>
        <v>10</v>
      </c>
      <c r="D18" s="36">
        <v>10</v>
      </c>
      <c r="E18" s="36"/>
      <c r="F18" s="109"/>
      <c r="G18" s="107">
        <f t="shared" si="2"/>
        <v>9.6999999999999993</v>
      </c>
      <c r="H18" s="36">
        <v>9.6999999999999993</v>
      </c>
      <c r="I18" s="36"/>
      <c r="J18" s="109"/>
    </row>
    <row r="19" spans="1:10" ht="12.95" customHeight="1" x14ac:dyDescent="0.2">
      <c r="A19" s="38" t="s">
        <v>148</v>
      </c>
      <c r="B19" s="91" t="s">
        <v>149</v>
      </c>
      <c r="C19" s="107">
        <f t="shared" si="1"/>
        <v>27.3</v>
      </c>
      <c r="D19" s="36">
        <v>27.3</v>
      </c>
      <c r="E19" s="36"/>
      <c r="F19" s="109"/>
      <c r="G19" s="107">
        <f t="shared" si="2"/>
        <v>27.3</v>
      </c>
      <c r="H19" s="36">
        <v>27.3</v>
      </c>
      <c r="I19" s="36"/>
      <c r="J19" s="109"/>
    </row>
    <row r="20" spans="1:10" ht="25.5" x14ac:dyDescent="0.2">
      <c r="A20" s="37" t="s">
        <v>150</v>
      </c>
      <c r="B20" s="88" t="s">
        <v>151</v>
      </c>
      <c r="C20" s="105">
        <f t="shared" si="1"/>
        <v>8175</v>
      </c>
      <c r="D20" s="33">
        <f>SUM(D21:D44)</f>
        <v>7967</v>
      </c>
      <c r="E20" s="33">
        <f>SUM(E21:E44)</f>
        <v>179</v>
      </c>
      <c r="F20" s="106">
        <f>SUM(F21:F44)</f>
        <v>208</v>
      </c>
      <c r="G20" s="105">
        <f t="shared" si="2"/>
        <v>7946.4</v>
      </c>
      <c r="H20" s="33">
        <f>SUM(H21:H44)</f>
        <v>7738.4</v>
      </c>
      <c r="I20" s="33">
        <f>SUM(I21:I44)</f>
        <v>175.89999999999998</v>
      </c>
      <c r="J20" s="106">
        <f>SUM(J21:J44)</f>
        <v>208</v>
      </c>
    </row>
    <row r="21" spans="1:10" ht="63.75" x14ac:dyDescent="0.2">
      <c r="A21" s="39" t="s">
        <v>152</v>
      </c>
      <c r="B21" s="92" t="s">
        <v>153</v>
      </c>
      <c r="C21" s="107">
        <f t="shared" si="1"/>
        <v>50</v>
      </c>
      <c r="D21" s="36">
        <v>50</v>
      </c>
      <c r="E21" s="36"/>
      <c r="F21" s="109"/>
      <c r="G21" s="107">
        <f t="shared" si="2"/>
        <v>48.9</v>
      </c>
      <c r="H21" s="36">
        <v>48.9</v>
      </c>
      <c r="I21" s="36"/>
      <c r="J21" s="109"/>
    </row>
    <row r="22" spans="1:10" ht="25.5" x14ac:dyDescent="0.2">
      <c r="A22" s="39" t="s">
        <v>154</v>
      </c>
      <c r="B22" s="92" t="s">
        <v>155</v>
      </c>
      <c r="C22" s="107">
        <f t="shared" si="1"/>
        <v>40</v>
      </c>
      <c r="D22" s="36">
        <v>40</v>
      </c>
      <c r="E22" s="36"/>
      <c r="F22" s="109"/>
      <c r="G22" s="107">
        <f t="shared" si="2"/>
        <v>40</v>
      </c>
      <c r="H22" s="36">
        <v>40</v>
      </c>
      <c r="I22" s="36"/>
      <c r="J22" s="109"/>
    </row>
    <row r="23" spans="1:10" ht="25.5" x14ac:dyDescent="0.2">
      <c r="A23" s="39" t="s">
        <v>576</v>
      </c>
      <c r="B23" s="92" t="s">
        <v>157</v>
      </c>
      <c r="C23" s="107">
        <f t="shared" si="1"/>
        <v>22.5</v>
      </c>
      <c r="D23" s="36">
        <v>22.5</v>
      </c>
      <c r="E23" s="36"/>
      <c r="F23" s="109"/>
      <c r="G23" s="107">
        <f t="shared" si="2"/>
        <v>15.5</v>
      </c>
      <c r="H23" s="36">
        <v>15.5</v>
      </c>
      <c r="I23" s="36"/>
      <c r="J23" s="109"/>
    </row>
    <row r="24" spans="1:10" ht="38.25" x14ac:dyDescent="0.2">
      <c r="A24" s="40" t="s">
        <v>156</v>
      </c>
      <c r="B24" s="92" t="s">
        <v>159</v>
      </c>
      <c r="C24" s="107">
        <f t="shared" si="1"/>
        <v>21.1</v>
      </c>
      <c r="D24" s="36">
        <v>21.1</v>
      </c>
      <c r="E24" s="36"/>
      <c r="F24" s="109"/>
      <c r="G24" s="107">
        <f t="shared" si="2"/>
        <v>14</v>
      </c>
      <c r="H24" s="36">
        <v>14</v>
      </c>
      <c r="I24" s="36"/>
      <c r="J24" s="109"/>
    </row>
    <row r="25" spans="1:10" ht="25.5" x14ac:dyDescent="0.2">
      <c r="A25" s="39" t="s">
        <v>158</v>
      </c>
      <c r="B25" s="92" t="s">
        <v>161</v>
      </c>
      <c r="C25" s="107">
        <f t="shared" si="1"/>
        <v>3408.6</v>
      </c>
      <c r="D25" s="36">
        <v>3408.6</v>
      </c>
      <c r="E25" s="36"/>
      <c r="F25" s="109"/>
      <c r="G25" s="107">
        <f t="shared" si="2"/>
        <v>3408.6</v>
      </c>
      <c r="H25" s="36">
        <v>3408.6</v>
      </c>
      <c r="I25" s="36"/>
      <c r="J25" s="109"/>
    </row>
    <row r="26" spans="1:10" ht="25.5" x14ac:dyDescent="0.2">
      <c r="A26" s="39" t="s">
        <v>160</v>
      </c>
      <c r="B26" s="92" t="s">
        <v>163</v>
      </c>
      <c r="C26" s="107">
        <f t="shared" si="1"/>
        <v>1073.8</v>
      </c>
      <c r="D26" s="36">
        <v>1073.8</v>
      </c>
      <c r="E26" s="36"/>
      <c r="F26" s="109"/>
      <c r="G26" s="107">
        <f t="shared" si="2"/>
        <v>925.7</v>
      </c>
      <c r="H26" s="36">
        <v>925.7</v>
      </c>
      <c r="I26" s="36"/>
      <c r="J26" s="109"/>
    </row>
    <row r="27" spans="1:10" ht="12.95" customHeight="1" x14ac:dyDescent="0.2">
      <c r="A27" s="38" t="s">
        <v>162</v>
      </c>
      <c r="B27" s="92" t="s">
        <v>165</v>
      </c>
      <c r="C27" s="107">
        <f t="shared" si="1"/>
        <v>321.39999999999998</v>
      </c>
      <c r="D27" s="36">
        <v>321.39999999999998</v>
      </c>
      <c r="E27" s="36"/>
      <c r="F27" s="109"/>
      <c r="G27" s="107">
        <f t="shared" si="2"/>
        <v>295.39999999999998</v>
      </c>
      <c r="H27" s="36">
        <v>295.39999999999998</v>
      </c>
      <c r="I27" s="36"/>
      <c r="J27" s="109"/>
    </row>
    <row r="28" spans="1:10" ht="12.95" customHeight="1" x14ac:dyDescent="0.2">
      <c r="A28" s="41" t="s">
        <v>164</v>
      </c>
      <c r="B28" s="92" t="s">
        <v>167</v>
      </c>
      <c r="C28" s="107">
        <f t="shared" si="1"/>
        <v>138.80000000000001</v>
      </c>
      <c r="D28" s="36">
        <v>138.80000000000001</v>
      </c>
      <c r="E28" s="36"/>
      <c r="F28" s="109"/>
      <c r="G28" s="107">
        <f t="shared" si="2"/>
        <v>138.80000000000001</v>
      </c>
      <c r="H28" s="36">
        <v>138.80000000000001</v>
      </c>
      <c r="I28" s="36"/>
      <c r="J28" s="109"/>
    </row>
    <row r="29" spans="1:10" ht="12.95" customHeight="1" x14ac:dyDescent="0.2">
      <c r="A29" s="38" t="s">
        <v>166</v>
      </c>
      <c r="B29" s="92" t="s">
        <v>169</v>
      </c>
      <c r="C29" s="107">
        <f t="shared" si="1"/>
        <v>744.5</v>
      </c>
      <c r="D29" s="36">
        <v>744.5</v>
      </c>
      <c r="E29" s="36"/>
      <c r="F29" s="109"/>
      <c r="G29" s="107">
        <f t="shared" si="2"/>
        <v>723.3</v>
      </c>
      <c r="H29" s="36">
        <v>723.3</v>
      </c>
      <c r="I29" s="36"/>
      <c r="J29" s="109"/>
    </row>
    <row r="30" spans="1:10" ht="25.5" x14ac:dyDescent="0.2">
      <c r="A30" s="38" t="s">
        <v>168</v>
      </c>
      <c r="B30" s="92" t="s">
        <v>171</v>
      </c>
      <c r="C30" s="107">
        <f t="shared" si="1"/>
        <v>13.2</v>
      </c>
      <c r="D30" s="36">
        <v>13.2</v>
      </c>
      <c r="E30" s="36"/>
      <c r="F30" s="109"/>
      <c r="G30" s="107">
        <f t="shared" si="2"/>
        <v>9.8000000000000007</v>
      </c>
      <c r="H30" s="36">
        <v>9.8000000000000007</v>
      </c>
      <c r="I30" s="36"/>
      <c r="J30" s="109"/>
    </row>
    <row r="31" spans="1:10" ht="12.95" customHeight="1" x14ac:dyDescent="0.2">
      <c r="A31" s="38" t="s">
        <v>170</v>
      </c>
      <c r="B31" s="92" t="s">
        <v>173</v>
      </c>
      <c r="C31" s="107">
        <f t="shared" si="1"/>
        <v>1192.8</v>
      </c>
      <c r="D31" s="36">
        <v>1192.8</v>
      </c>
      <c r="E31" s="36"/>
      <c r="F31" s="109"/>
      <c r="G31" s="107">
        <f t="shared" si="2"/>
        <v>1192.8</v>
      </c>
      <c r="H31" s="36">
        <v>1192.8</v>
      </c>
      <c r="I31" s="36"/>
      <c r="J31" s="109"/>
    </row>
    <row r="32" spans="1:10" ht="38.25" x14ac:dyDescent="0.2">
      <c r="A32" s="39" t="s">
        <v>172</v>
      </c>
      <c r="B32" s="92" t="s">
        <v>175</v>
      </c>
      <c r="C32" s="107">
        <f t="shared" si="1"/>
        <v>3</v>
      </c>
      <c r="D32" s="36">
        <v>3</v>
      </c>
      <c r="E32" s="36"/>
      <c r="F32" s="109"/>
      <c r="G32" s="107">
        <f t="shared" si="2"/>
        <v>0</v>
      </c>
      <c r="H32" s="36">
        <v>0</v>
      </c>
      <c r="I32" s="36"/>
      <c r="J32" s="109"/>
    </row>
    <row r="33" spans="1:10" ht="25.5" x14ac:dyDescent="0.2">
      <c r="A33" s="39" t="s">
        <v>174</v>
      </c>
      <c r="B33" s="92" t="s">
        <v>177</v>
      </c>
      <c r="C33" s="107">
        <f t="shared" si="1"/>
        <v>373.7</v>
      </c>
      <c r="D33" s="36">
        <v>373.7</v>
      </c>
      <c r="E33" s="36"/>
      <c r="F33" s="109"/>
      <c r="G33" s="107">
        <f t="shared" si="2"/>
        <v>367.5</v>
      </c>
      <c r="H33" s="36">
        <v>367.5</v>
      </c>
      <c r="I33" s="36"/>
      <c r="J33" s="109"/>
    </row>
    <row r="34" spans="1:10" ht="25.5" x14ac:dyDescent="0.2">
      <c r="A34" s="39" t="s">
        <v>176</v>
      </c>
      <c r="B34" s="92" t="s">
        <v>179</v>
      </c>
      <c r="C34" s="107">
        <f t="shared" si="1"/>
        <v>9.1999999999999993</v>
      </c>
      <c r="D34" s="36">
        <v>9.1999999999999993</v>
      </c>
      <c r="E34" s="36"/>
      <c r="F34" s="109"/>
      <c r="G34" s="107">
        <f t="shared" si="2"/>
        <v>9.1999999999999993</v>
      </c>
      <c r="H34" s="36">
        <v>9.1999999999999993</v>
      </c>
      <c r="I34" s="36"/>
      <c r="J34" s="109"/>
    </row>
    <row r="35" spans="1:10" x14ac:dyDescent="0.2">
      <c r="A35" s="39" t="s">
        <v>178</v>
      </c>
      <c r="B35" s="92" t="s">
        <v>181</v>
      </c>
      <c r="C35" s="107">
        <f t="shared" si="1"/>
        <v>15.5</v>
      </c>
      <c r="D35" s="36">
        <v>15.5</v>
      </c>
      <c r="E35" s="36"/>
      <c r="F35" s="109"/>
      <c r="G35" s="107">
        <f t="shared" si="2"/>
        <v>14.5</v>
      </c>
      <c r="H35" s="36">
        <v>14.5</v>
      </c>
      <c r="I35" s="36"/>
      <c r="J35" s="109"/>
    </row>
    <row r="36" spans="1:10" x14ac:dyDescent="0.2">
      <c r="A36" s="39" t="s">
        <v>180</v>
      </c>
      <c r="B36" s="94" t="s">
        <v>273</v>
      </c>
      <c r="C36" s="110">
        <f t="shared" si="1"/>
        <v>63.5</v>
      </c>
      <c r="D36" s="82">
        <v>63.5</v>
      </c>
      <c r="E36" s="82">
        <v>47.9</v>
      </c>
      <c r="F36" s="111"/>
      <c r="G36" s="110">
        <f t="shared" si="2"/>
        <v>60.2</v>
      </c>
      <c r="H36" s="82">
        <v>60.2</v>
      </c>
      <c r="I36" s="82">
        <v>44.8</v>
      </c>
      <c r="J36" s="111"/>
    </row>
    <row r="37" spans="1:10" x14ac:dyDescent="0.2">
      <c r="A37" s="39" t="s">
        <v>182</v>
      </c>
      <c r="B37" s="92" t="s">
        <v>473</v>
      </c>
      <c r="C37" s="107">
        <f t="shared" si="1"/>
        <v>92</v>
      </c>
      <c r="D37" s="36"/>
      <c r="E37" s="36"/>
      <c r="F37" s="109">
        <v>92</v>
      </c>
      <c r="G37" s="107">
        <f t="shared" si="2"/>
        <v>92</v>
      </c>
      <c r="H37" s="36"/>
      <c r="I37" s="36"/>
      <c r="J37" s="109">
        <v>92</v>
      </c>
    </row>
    <row r="38" spans="1:10" ht="25.5" x14ac:dyDescent="0.2">
      <c r="A38" s="39" t="s">
        <v>183</v>
      </c>
      <c r="B38" s="92" t="s">
        <v>434</v>
      </c>
      <c r="C38" s="107">
        <f t="shared" si="1"/>
        <v>11.5</v>
      </c>
      <c r="D38" s="36">
        <v>11.5</v>
      </c>
      <c r="E38" s="36"/>
      <c r="F38" s="109"/>
      <c r="G38" s="107">
        <f t="shared" si="2"/>
        <v>10.9</v>
      </c>
      <c r="H38" s="36">
        <v>10.9</v>
      </c>
      <c r="I38" s="36"/>
      <c r="J38" s="109"/>
    </row>
    <row r="39" spans="1:10" x14ac:dyDescent="0.2">
      <c r="A39" s="39" t="s">
        <v>185</v>
      </c>
      <c r="B39" s="92" t="s">
        <v>184</v>
      </c>
      <c r="C39" s="107">
        <f t="shared" si="1"/>
        <v>31.7</v>
      </c>
      <c r="D39" s="36">
        <v>31.7</v>
      </c>
      <c r="E39" s="36"/>
      <c r="F39" s="109"/>
      <c r="G39" s="107">
        <f t="shared" si="2"/>
        <v>31.7</v>
      </c>
      <c r="H39" s="36">
        <v>31.7</v>
      </c>
      <c r="I39" s="36"/>
      <c r="J39" s="109"/>
    </row>
    <row r="40" spans="1:10" ht="25.5" x14ac:dyDescent="0.2">
      <c r="A40" s="39" t="s">
        <v>187</v>
      </c>
      <c r="B40" s="93" t="s">
        <v>186</v>
      </c>
      <c r="C40" s="107">
        <f t="shared" si="1"/>
        <v>52.3</v>
      </c>
      <c r="D40" s="36">
        <v>52.3</v>
      </c>
      <c r="E40" s="36"/>
      <c r="F40" s="109"/>
      <c r="G40" s="107">
        <f t="shared" si="2"/>
        <v>52.3</v>
      </c>
      <c r="H40" s="36">
        <v>52.3</v>
      </c>
      <c r="I40" s="36"/>
      <c r="J40" s="109"/>
    </row>
    <row r="41" spans="1:10" ht="25.5" x14ac:dyDescent="0.2">
      <c r="A41" s="39" t="s">
        <v>189</v>
      </c>
      <c r="B41" s="92" t="s">
        <v>188</v>
      </c>
      <c r="C41" s="107">
        <f t="shared" si="1"/>
        <v>0.6</v>
      </c>
      <c r="D41" s="36">
        <v>0.6</v>
      </c>
      <c r="E41" s="36"/>
      <c r="F41" s="109"/>
      <c r="G41" s="107">
        <f t="shared" si="2"/>
        <v>0.1</v>
      </c>
      <c r="H41" s="36">
        <v>0.1</v>
      </c>
      <c r="I41" s="36"/>
      <c r="J41" s="109"/>
    </row>
    <row r="42" spans="1:10" ht="12.95" customHeight="1" x14ac:dyDescent="0.2">
      <c r="A42" s="39" t="s">
        <v>190</v>
      </c>
      <c r="B42" s="92" t="s">
        <v>191</v>
      </c>
      <c r="C42" s="107">
        <f t="shared" si="1"/>
        <v>150</v>
      </c>
      <c r="D42" s="36">
        <v>150</v>
      </c>
      <c r="E42" s="36"/>
      <c r="F42" s="109"/>
      <c r="G42" s="107">
        <f t="shared" si="2"/>
        <v>149.9</v>
      </c>
      <c r="H42" s="36">
        <v>149.9</v>
      </c>
      <c r="I42" s="36"/>
      <c r="J42" s="109"/>
    </row>
    <row r="43" spans="1:10" ht="12.95" customHeight="1" x14ac:dyDescent="0.2">
      <c r="A43" s="39" t="s">
        <v>192</v>
      </c>
      <c r="B43" s="92" t="s">
        <v>470</v>
      </c>
      <c r="C43" s="107">
        <f t="shared" si="1"/>
        <v>116</v>
      </c>
      <c r="D43" s="36"/>
      <c r="E43" s="36"/>
      <c r="F43" s="109">
        <v>116</v>
      </c>
      <c r="G43" s="107">
        <f t="shared" si="2"/>
        <v>116</v>
      </c>
      <c r="H43" s="36"/>
      <c r="I43" s="36"/>
      <c r="J43" s="109">
        <v>116</v>
      </c>
    </row>
    <row r="44" spans="1:10" ht="12.95" customHeight="1" x14ac:dyDescent="0.2">
      <c r="A44" s="39" t="s">
        <v>469</v>
      </c>
      <c r="B44" s="92" t="s">
        <v>193</v>
      </c>
      <c r="C44" s="107">
        <f t="shared" si="1"/>
        <v>229.3</v>
      </c>
      <c r="D44" s="36">
        <v>229.3</v>
      </c>
      <c r="E44" s="36">
        <v>131.1</v>
      </c>
      <c r="F44" s="109"/>
      <c r="G44" s="107">
        <f t="shared" si="2"/>
        <v>229.3</v>
      </c>
      <c r="H44" s="36">
        <v>229.3</v>
      </c>
      <c r="I44" s="36">
        <v>131.1</v>
      </c>
      <c r="J44" s="109"/>
    </row>
    <row r="45" spans="1:10" ht="25.5" x14ac:dyDescent="0.2">
      <c r="A45" s="37" t="s">
        <v>194</v>
      </c>
      <c r="B45" s="88" t="s">
        <v>195</v>
      </c>
      <c r="C45" s="105">
        <f t="shared" si="1"/>
        <v>342</v>
      </c>
      <c r="D45" s="33">
        <f>SUM(D46:D55)</f>
        <v>252.89999999999998</v>
      </c>
      <c r="E45" s="33">
        <f>SUM(E46:E55)</f>
        <v>55.6</v>
      </c>
      <c r="F45" s="106">
        <f>SUM(F46:F55)</f>
        <v>89.1</v>
      </c>
      <c r="G45" s="105">
        <f t="shared" si="2"/>
        <v>250</v>
      </c>
      <c r="H45" s="33">
        <f>SUM(H46:H55)</f>
        <v>239.6</v>
      </c>
      <c r="I45" s="33">
        <f>SUM(I46:I55)</f>
        <v>55.6</v>
      </c>
      <c r="J45" s="106">
        <f>SUM(J46:J55)</f>
        <v>10.4</v>
      </c>
    </row>
    <row r="46" spans="1:10" ht="12.95" customHeight="1" x14ac:dyDescent="0.2">
      <c r="A46" s="41" t="s">
        <v>196</v>
      </c>
      <c r="B46" s="92" t="s">
        <v>199</v>
      </c>
      <c r="C46" s="107">
        <f t="shared" si="1"/>
        <v>10</v>
      </c>
      <c r="D46" s="36">
        <v>10</v>
      </c>
      <c r="E46" s="36"/>
      <c r="F46" s="109"/>
      <c r="G46" s="107">
        <f t="shared" si="2"/>
        <v>0</v>
      </c>
      <c r="H46" s="36">
        <v>0</v>
      </c>
      <c r="I46" s="36"/>
      <c r="J46" s="109"/>
    </row>
    <row r="47" spans="1:10" ht="25.5" x14ac:dyDescent="0.2">
      <c r="A47" s="41" t="s">
        <v>198</v>
      </c>
      <c r="B47" s="92" t="s">
        <v>201</v>
      </c>
      <c r="C47" s="107">
        <f t="shared" si="1"/>
        <v>20</v>
      </c>
      <c r="D47" s="36">
        <v>20</v>
      </c>
      <c r="E47" s="36"/>
      <c r="F47" s="109"/>
      <c r="G47" s="107">
        <f t="shared" si="2"/>
        <v>20</v>
      </c>
      <c r="H47" s="36">
        <v>20</v>
      </c>
      <c r="I47" s="36"/>
      <c r="J47" s="109"/>
    </row>
    <row r="48" spans="1:10" x14ac:dyDescent="0.2">
      <c r="A48" s="41" t="s">
        <v>200</v>
      </c>
      <c r="B48" s="92" t="s">
        <v>552</v>
      </c>
      <c r="C48" s="107">
        <f t="shared" si="1"/>
        <v>5</v>
      </c>
      <c r="D48" s="36">
        <v>5</v>
      </c>
      <c r="E48" s="36"/>
      <c r="F48" s="109"/>
      <c r="G48" s="107">
        <f t="shared" si="2"/>
        <v>5</v>
      </c>
      <c r="H48" s="36">
        <v>5</v>
      </c>
      <c r="I48" s="36"/>
      <c r="J48" s="109"/>
    </row>
    <row r="49" spans="1:10" ht="12.95" customHeight="1" x14ac:dyDescent="0.2">
      <c r="A49" s="41" t="s">
        <v>202</v>
      </c>
      <c r="B49" s="92" t="s">
        <v>205</v>
      </c>
      <c r="C49" s="107">
        <f t="shared" si="1"/>
        <v>15.1</v>
      </c>
      <c r="D49" s="36">
        <v>12.1</v>
      </c>
      <c r="E49" s="36"/>
      <c r="F49" s="109">
        <v>3</v>
      </c>
      <c r="G49" s="107">
        <f t="shared" si="2"/>
        <v>15</v>
      </c>
      <c r="H49" s="36">
        <v>12</v>
      </c>
      <c r="I49" s="36"/>
      <c r="J49" s="109">
        <v>3</v>
      </c>
    </row>
    <row r="50" spans="1:10" ht="12.95" customHeight="1" x14ac:dyDescent="0.2">
      <c r="A50" s="41" t="s">
        <v>203</v>
      </c>
      <c r="B50" s="92" t="s">
        <v>435</v>
      </c>
      <c r="C50" s="107">
        <f t="shared" si="1"/>
        <v>24.5</v>
      </c>
      <c r="D50" s="36">
        <v>24.5</v>
      </c>
      <c r="E50" s="36"/>
      <c r="F50" s="109"/>
      <c r="G50" s="107">
        <f t="shared" si="2"/>
        <v>24.5</v>
      </c>
      <c r="H50" s="36">
        <v>24.5</v>
      </c>
      <c r="I50" s="36"/>
      <c r="J50" s="109"/>
    </row>
    <row r="51" spans="1:10" ht="25.5" customHeight="1" x14ac:dyDescent="0.2">
      <c r="A51" s="41" t="s">
        <v>204</v>
      </c>
      <c r="B51" s="92" t="s">
        <v>471</v>
      </c>
      <c r="C51" s="107">
        <f t="shared" si="1"/>
        <v>15</v>
      </c>
      <c r="D51" s="36">
        <v>15</v>
      </c>
      <c r="E51" s="36"/>
      <c r="F51" s="109"/>
      <c r="G51" s="107">
        <f t="shared" si="2"/>
        <v>15</v>
      </c>
      <c r="H51" s="36">
        <v>15</v>
      </c>
      <c r="I51" s="36"/>
      <c r="J51" s="109"/>
    </row>
    <row r="52" spans="1:10" x14ac:dyDescent="0.2">
      <c r="A52" s="41" t="s">
        <v>206</v>
      </c>
      <c r="B52" s="92" t="s">
        <v>472</v>
      </c>
      <c r="C52" s="107">
        <f t="shared" si="1"/>
        <v>83.5</v>
      </c>
      <c r="D52" s="36"/>
      <c r="E52" s="36"/>
      <c r="F52" s="109">
        <v>83.5</v>
      </c>
      <c r="G52" s="107">
        <f t="shared" si="2"/>
        <v>4.8</v>
      </c>
      <c r="H52" s="36"/>
      <c r="I52" s="36"/>
      <c r="J52" s="109">
        <v>4.8</v>
      </c>
    </row>
    <row r="53" spans="1:10" ht="25.5" x14ac:dyDescent="0.2">
      <c r="A53" s="41" t="s">
        <v>207</v>
      </c>
      <c r="B53" s="92" t="s">
        <v>208</v>
      </c>
      <c r="C53" s="107">
        <f t="shared" si="1"/>
        <v>15</v>
      </c>
      <c r="D53" s="36">
        <v>15</v>
      </c>
      <c r="E53" s="36"/>
      <c r="F53" s="109"/>
      <c r="G53" s="107">
        <f t="shared" si="2"/>
        <v>15</v>
      </c>
      <c r="H53" s="36">
        <v>15</v>
      </c>
      <c r="I53" s="36"/>
      <c r="J53" s="109"/>
    </row>
    <row r="54" spans="1:10" ht="25.5" x14ac:dyDescent="0.2">
      <c r="A54" s="41" t="s">
        <v>209</v>
      </c>
      <c r="B54" s="92" t="s">
        <v>210</v>
      </c>
      <c r="C54" s="107">
        <f t="shared" si="1"/>
        <v>113.89999999999999</v>
      </c>
      <c r="D54" s="36">
        <v>111.3</v>
      </c>
      <c r="E54" s="36">
        <v>55.6</v>
      </c>
      <c r="F54" s="109">
        <v>2.6</v>
      </c>
      <c r="G54" s="107">
        <f t="shared" si="2"/>
        <v>110.69999999999999</v>
      </c>
      <c r="H54" s="36">
        <v>108.1</v>
      </c>
      <c r="I54" s="36">
        <v>55.6</v>
      </c>
      <c r="J54" s="109">
        <v>2.6</v>
      </c>
    </row>
    <row r="55" spans="1:10" ht="12.95" customHeight="1" x14ac:dyDescent="0.2">
      <c r="A55" s="41" t="s">
        <v>211</v>
      </c>
      <c r="B55" s="92" t="s">
        <v>212</v>
      </c>
      <c r="C55" s="107">
        <f t="shared" si="1"/>
        <v>40</v>
      </c>
      <c r="D55" s="36">
        <v>40</v>
      </c>
      <c r="E55" s="36"/>
      <c r="F55" s="109"/>
      <c r="G55" s="107">
        <f t="shared" si="2"/>
        <v>40</v>
      </c>
      <c r="H55" s="36">
        <v>40</v>
      </c>
      <c r="I55" s="36"/>
      <c r="J55" s="109"/>
    </row>
    <row r="56" spans="1:10" ht="25.5" x14ac:dyDescent="0.2">
      <c r="A56" s="42" t="s">
        <v>213</v>
      </c>
      <c r="B56" s="88" t="s">
        <v>142</v>
      </c>
      <c r="C56" s="105">
        <f t="shared" si="1"/>
        <v>11863.5</v>
      </c>
      <c r="D56" s="33">
        <f>SUM(D57:D74)</f>
        <v>6171.2</v>
      </c>
      <c r="E56" s="33">
        <f>SUM(E57:E74)</f>
        <v>3349.8999999999996</v>
      </c>
      <c r="F56" s="106">
        <f>SUM(F57:F74)</f>
        <v>5692.3</v>
      </c>
      <c r="G56" s="105">
        <f t="shared" si="2"/>
        <v>10311.5</v>
      </c>
      <c r="H56" s="33">
        <f>SUM(H57:H74)</f>
        <v>5676.5000000000009</v>
      </c>
      <c r="I56" s="33">
        <f>SUM(I57:I74)</f>
        <v>3327.3</v>
      </c>
      <c r="J56" s="106">
        <f>SUM(J57:J74)</f>
        <v>4635</v>
      </c>
    </row>
    <row r="57" spans="1:10" ht="12.95" customHeight="1" x14ac:dyDescent="0.2">
      <c r="A57" s="43" t="s">
        <v>214</v>
      </c>
      <c r="B57" s="91" t="s">
        <v>215</v>
      </c>
      <c r="C57" s="107">
        <f t="shared" si="1"/>
        <v>3883.5</v>
      </c>
      <c r="D57" s="36">
        <v>3814.3</v>
      </c>
      <c r="E57" s="35">
        <v>2096.6999999999998</v>
      </c>
      <c r="F57" s="112">
        <v>69.2</v>
      </c>
      <c r="G57" s="107">
        <f t="shared" si="2"/>
        <v>3464.7</v>
      </c>
      <c r="H57" s="36">
        <v>3396</v>
      </c>
      <c r="I57" s="35">
        <v>2085</v>
      </c>
      <c r="J57" s="112">
        <v>68.7</v>
      </c>
    </row>
    <row r="58" spans="1:10" ht="12.95" customHeight="1" x14ac:dyDescent="0.2">
      <c r="A58" s="43" t="s">
        <v>216</v>
      </c>
      <c r="B58" s="91" t="s">
        <v>217</v>
      </c>
      <c r="C58" s="107">
        <f t="shared" si="1"/>
        <v>293.89999999999998</v>
      </c>
      <c r="D58" s="36">
        <v>292</v>
      </c>
      <c r="E58" s="35">
        <v>137.6</v>
      </c>
      <c r="F58" s="112">
        <v>1.9</v>
      </c>
      <c r="G58" s="107">
        <f t="shared" si="2"/>
        <v>283.5</v>
      </c>
      <c r="H58" s="36">
        <v>281.8</v>
      </c>
      <c r="I58" s="35">
        <v>135.19999999999999</v>
      </c>
      <c r="J58" s="112">
        <v>1.7</v>
      </c>
    </row>
    <row r="59" spans="1:10" ht="12.95" customHeight="1" x14ac:dyDescent="0.2">
      <c r="A59" s="43" t="s">
        <v>218</v>
      </c>
      <c r="B59" s="91" t="s">
        <v>219</v>
      </c>
      <c r="C59" s="107">
        <f t="shared" si="1"/>
        <v>19</v>
      </c>
      <c r="D59" s="36">
        <v>19</v>
      </c>
      <c r="E59" s="35"/>
      <c r="F59" s="112"/>
      <c r="G59" s="107">
        <f t="shared" si="2"/>
        <v>19</v>
      </c>
      <c r="H59" s="36">
        <v>19</v>
      </c>
      <c r="I59" s="35"/>
      <c r="J59" s="112"/>
    </row>
    <row r="60" spans="1:10" ht="12.95" customHeight="1" x14ac:dyDescent="0.2">
      <c r="A60" s="43" t="s">
        <v>220</v>
      </c>
      <c r="B60" s="92" t="s">
        <v>221</v>
      </c>
      <c r="C60" s="107">
        <f t="shared" si="1"/>
        <v>39.799999999999997</v>
      </c>
      <c r="D60" s="36">
        <v>39.799999999999997</v>
      </c>
      <c r="E60" s="35"/>
      <c r="F60" s="112"/>
      <c r="G60" s="107">
        <f t="shared" si="2"/>
        <v>39.799999999999997</v>
      </c>
      <c r="H60" s="36">
        <v>39.799999999999997</v>
      </c>
      <c r="I60" s="35"/>
      <c r="J60" s="112"/>
    </row>
    <row r="61" spans="1:10" ht="12.95" customHeight="1" x14ac:dyDescent="0.2">
      <c r="A61" s="43" t="s">
        <v>222</v>
      </c>
      <c r="B61" s="92" t="s">
        <v>553</v>
      </c>
      <c r="C61" s="107">
        <f t="shared" si="1"/>
        <v>5</v>
      </c>
      <c r="D61" s="36">
        <v>5</v>
      </c>
      <c r="E61" s="35"/>
      <c r="F61" s="112"/>
      <c r="G61" s="107">
        <f t="shared" si="2"/>
        <v>3.8</v>
      </c>
      <c r="H61" s="36">
        <v>3.8</v>
      </c>
      <c r="I61" s="35"/>
      <c r="J61" s="112"/>
    </row>
    <row r="62" spans="1:10" ht="12.95" customHeight="1" x14ac:dyDescent="0.2">
      <c r="A62" s="43" t="s">
        <v>224</v>
      </c>
      <c r="B62" s="92" t="s">
        <v>223</v>
      </c>
      <c r="C62" s="107">
        <f t="shared" si="1"/>
        <v>21.1</v>
      </c>
      <c r="D62" s="36">
        <v>21.1</v>
      </c>
      <c r="E62" s="35">
        <v>12.4</v>
      </c>
      <c r="F62" s="112"/>
      <c r="G62" s="107">
        <f t="shared" si="2"/>
        <v>21</v>
      </c>
      <c r="H62" s="36">
        <v>21</v>
      </c>
      <c r="I62" s="35">
        <v>12.3</v>
      </c>
      <c r="J62" s="112"/>
    </row>
    <row r="63" spans="1:10" ht="12.95" customHeight="1" x14ac:dyDescent="0.2">
      <c r="A63" s="43" t="s">
        <v>226</v>
      </c>
      <c r="B63" s="92" t="s">
        <v>225</v>
      </c>
      <c r="C63" s="107">
        <f t="shared" si="1"/>
        <v>19.899999999999999</v>
      </c>
      <c r="D63" s="36">
        <v>19.899999999999999</v>
      </c>
      <c r="E63" s="35"/>
      <c r="F63" s="112"/>
      <c r="G63" s="107">
        <f t="shared" si="2"/>
        <v>19.8</v>
      </c>
      <c r="H63" s="36">
        <v>19.8</v>
      </c>
      <c r="I63" s="35"/>
      <c r="J63" s="112"/>
    </row>
    <row r="64" spans="1:10" ht="12.95" customHeight="1" x14ac:dyDescent="0.2">
      <c r="A64" s="43" t="s">
        <v>228</v>
      </c>
      <c r="B64" s="92" t="s">
        <v>227</v>
      </c>
      <c r="C64" s="107">
        <f t="shared" si="1"/>
        <v>14.6</v>
      </c>
      <c r="D64" s="36">
        <v>14.6</v>
      </c>
      <c r="E64" s="35"/>
      <c r="F64" s="112"/>
      <c r="G64" s="107">
        <f t="shared" si="2"/>
        <v>0</v>
      </c>
      <c r="H64" s="36"/>
      <c r="I64" s="35"/>
      <c r="J64" s="112"/>
    </row>
    <row r="65" spans="1:10" ht="25.5" x14ac:dyDescent="0.2">
      <c r="A65" s="43" t="s">
        <v>230</v>
      </c>
      <c r="B65" s="92" t="s">
        <v>229</v>
      </c>
      <c r="C65" s="107">
        <f t="shared" si="1"/>
        <v>1603.7</v>
      </c>
      <c r="D65" s="36">
        <v>1600.3</v>
      </c>
      <c r="E65" s="35">
        <v>1090.2</v>
      </c>
      <c r="F65" s="112">
        <v>3.4</v>
      </c>
      <c r="G65" s="107">
        <f t="shared" si="2"/>
        <v>1594.5</v>
      </c>
      <c r="H65" s="36">
        <v>1591.1</v>
      </c>
      <c r="I65" s="35">
        <v>1087.4000000000001</v>
      </c>
      <c r="J65" s="112">
        <v>3.4</v>
      </c>
    </row>
    <row r="66" spans="1:10" ht="38.25" x14ac:dyDescent="0.2">
      <c r="A66" s="43" t="s">
        <v>232</v>
      </c>
      <c r="B66" s="92" t="s">
        <v>231</v>
      </c>
      <c r="C66" s="107">
        <f t="shared" si="1"/>
        <v>23.4</v>
      </c>
      <c r="D66" s="36">
        <v>23.4</v>
      </c>
      <c r="E66" s="35"/>
      <c r="F66" s="112"/>
      <c r="G66" s="107">
        <f t="shared" si="2"/>
        <v>23.4</v>
      </c>
      <c r="H66" s="36">
        <v>23.4</v>
      </c>
      <c r="I66" s="35"/>
      <c r="J66" s="112"/>
    </row>
    <row r="67" spans="1:10" ht="25.5" x14ac:dyDescent="0.2">
      <c r="A67" s="43" t="s">
        <v>234</v>
      </c>
      <c r="B67" s="92" t="s">
        <v>280</v>
      </c>
      <c r="C67" s="107">
        <f t="shared" si="1"/>
        <v>3</v>
      </c>
      <c r="D67" s="36">
        <v>3</v>
      </c>
      <c r="E67" s="35"/>
      <c r="F67" s="112"/>
      <c r="G67" s="107">
        <f t="shared" si="2"/>
        <v>2.2999999999999998</v>
      </c>
      <c r="H67" s="36">
        <v>2.2999999999999998</v>
      </c>
      <c r="I67" s="35"/>
      <c r="J67" s="112"/>
    </row>
    <row r="68" spans="1:10" ht="25.5" x14ac:dyDescent="0.2">
      <c r="A68" s="84" t="s">
        <v>236</v>
      </c>
      <c r="B68" s="94" t="s">
        <v>233</v>
      </c>
      <c r="C68" s="110">
        <f t="shared" si="1"/>
        <v>335</v>
      </c>
      <c r="D68" s="82"/>
      <c r="E68" s="120"/>
      <c r="F68" s="121">
        <v>335</v>
      </c>
      <c r="G68" s="110">
        <f t="shared" si="2"/>
        <v>329.8</v>
      </c>
      <c r="H68" s="82"/>
      <c r="I68" s="120"/>
      <c r="J68" s="121">
        <v>329.8</v>
      </c>
    </row>
    <row r="69" spans="1:10" ht="12.95" customHeight="1" x14ac:dyDescent="0.2">
      <c r="A69" s="43" t="s">
        <v>238</v>
      </c>
      <c r="B69" s="92" t="s">
        <v>235</v>
      </c>
      <c r="C69" s="107">
        <f t="shared" si="1"/>
        <v>50</v>
      </c>
      <c r="D69" s="36">
        <v>50</v>
      </c>
      <c r="E69" s="36"/>
      <c r="F69" s="109"/>
      <c r="G69" s="107">
        <f t="shared" si="2"/>
        <v>35.5</v>
      </c>
      <c r="H69" s="36">
        <v>35.5</v>
      </c>
      <c r="I69" s="36"/>
      <c r="J69" s="109"/>
    </row>
    <row r="70" spans="1:10" ht="12.95" customHeight="1" x14ac:dyDescent="0.2">
      <c r="A70" s="43" t="s">
        <v>240</v>
      </c>
      <c r="B70" s="92" t="s">
        <v>237</v>
      </c>
      <c r="C70" s="107">
        <f t="shared" si="1"/>
        <v>30</v>
      </c>
      <c r="D70" s="36">
        <v>30</v>
      </c>
      <c r="E70" s="36"/>
      <c r="F70" s="109"/>
      <c r="G70" s="107">
        <f t="shared" si="2"/>
        <v>17.100000000000001</v>
      </c>
      <c r="H70" s="36">
        <v>17.100000000000001</v>
      </c>
      <c r="I70" s="36"/>
      <c r="J70" s="109"/>
    </row>
    <row r="71" spans="1:10" ht="12.95" customHeight="1" x14ac:dyDescent="0.2">
      <c r="A71" s="43" t="s">
        <v>242</v>
      </c>
      <c r="B71" s="95" t="s">
        <v>239</v>
      </c>
      <c r="C71" s="107">
        <f t="shared" si="1"/>
        <v>4</v>
      </c>
      <c r="D71" s="36">
        <v>4</v>
      </c>
      <c r="E71" s="36"/>
      <c r="F71" s="109"/>
      <c r="G71" s="107">
        <f t="shared" si="2"/>
        <v>0</v>
      </c>
      <c r="H71" s="36">
        <v>0</v>
      </c>
      <c r="I71" s="36"/>
      <c r="J71" s="109"/>
    </row>
    <row r="72" spans="1:10" ht="25.5" customHeight="1" x14ac:dyDescent="0.2">
      <c r="A72" s="43" t="s">
        <v>577</v>
      </c>
      <c r="B72" s="96" t="s">
        <v>554</v>
      </c>
      <c r="C72" s="107">
        <f t="shared" si="1"/>
        <v>1200</v>
      </c>
      <c r="D72" s="36"/>
      <c r="E72" s="36"/>
      <c r="F72" s="109">
        <v>1200</v>
      </c>
      <c r="G72" s="107">
        <f t="shared" si="2"/>
        <v>1199.5</v>
      </c>
      <c r="H72" s="36"/>
      <c r="I72" s="36"/>
      <c r="J72" s="109">
        <v>1199.5</v>
      </c>
    </row>
    <row r="73" spans="1:10" ht="25.5" x14ac:dyDescent="0.2">
      <c r="A73" s="43" t="s">
        <v>578</v>
      </c>
      <c r="B73" s="92" t="s">
        <v>241</v>
      </c>
      <c r="C73" s="107">
        <f t="shared" si="1"/>
        <v>93.4</v>
      </c>
      <c r="D73" s="36">
        <v>93.4</v>
      </c>
      <c r="E73" s="36"/>
      <c r="F73" s="109"/>
      <c r="G73" s="107">
        <f t="shared" si="2"/>
        <v>93.4</v>
      </c>
      <c r="H73" s="36">
        <v>93.4</v>
      </c>
      <c r="I73" s="36"/>
      <c r="J73" s="109"/>
    </row>
    <row r="74" spans="1:10" ht="25.5" x14ac:dyDescent="0.2">
      <c r="A74" s="43" t="s">
        <v>579</v>
      </c>
      <c r="B74" s="96" t="s">
        <v>243</v>
      </c>
      <c r="C74" s="107">
        <f t="shared" si="1"/>
        <v>4224.2</v>
      </c>
      <c r="D74" s="36">
        <v>141.4</v>
      </c>
      <c r="E74" s="36">
        <v>13</v>
      </c>
      <c r="F74" s="109">
        <v>4082.8</v>
      </c>
      <c r="G74" s="107">
        <f t="shared" si="2"/>
        <v>3164.4</v>
      </c>
      <c r="H74" s="36">
        <v>132.5</v>
      </c>
      <c r="I74" s="36">
        <v>7.4</v>
      </c>
      <c r="J74" s="109">
        <v>3031.9</v>
      </c>
    </row>
    <row r="75" spans="1:10" ht="25.5" x14ac:dyDescent="0.2">
      <c r="A75" s="42" t="s">
        <v>244</v>
      </c>
      <c r="B75" s="88" t="s">
        <v>245</v>
      </c>
      <c r="C75" s="105">
        <f t="shared" si="1"/>
        <v>2345.6</v>
      </c>
      <c r="D75" s="33">
        <f>SUM(D76:D81)</f>
        <v>2345.6</v>
      </c>
      <c r="E75" s="33">
        <f>SUM(E76:E81)</f>
        <v>0</v>
      </c>
      <c r="F75" s="106">
        <f>SUM(F76:F81)</f>
        <v>0</v>
      </c>
      <c r="G75" s="105">
        <f t="shared" si="2"/>
        <v>2345.3000000000002</v>
      </c>
      <c r="H75" s="33">
        <f>SUM(H76:H81)</f>
        <v>2345.3000000000002</v>
      </c>
      <c r="I75" s="33">
        <f>SUM(I76:I81)</f>
        <v>0</v>
      </c>
      <c r="J75" s="106">
        <f>SUM(J76:J81)</f>
        <v>0</v>
      </c>
    </row>
    <row r="76" spans="1:10" ht="12.95" customHeight="1" x14ac:dyDescent="0.2">
      <c r="A76" s="43" t="s">
        <v>246</v>
      </c>
      <c r="B76" s="92" t="s">
        <v>247</v>
      </c>
      <c r="C76" s="107">
        <f t="shared" si="1"/>
        <v>10</v>
      </c>
      <c r="D76" s="36">
        <v>10</v>
      </c>
      <c r="E76" s="36"/>
      <c r="F76" s="109"/>
      <c r="G76" s="107">
        <f t="shared" si="2"/>
        <v>10</v>
      </c>
      <c r="H76" s="36">
        <v>10</v>
      </c>
      <c r="I76" s="36"/>
      <c r="J76" s="109"/>
    </row>
    <row r="77" spans="1:10" ht="12.95" customHeight="1" x14ac:dyDescent="0.2">
      <c r="A77" s="43" t="s">
        <v>248</v>
      </c>
      <c r="B77" s="92" t="s">
        <v>249</v>
      </c>
      <c r="C77" s="107">
        <f t="shared" si="1"/>
        <v>35</v>
      </c>
      <c r="D77" s="36">
        <v>35</v>
      </c>
      <c r="E77" s="36"/>
      <c r="F77" s="109"/>
      <c r="G77" s="107">
        <f t="shared" si="2"/>
        <v>34.9</v>
      </c>
      <c r="H77" s="36">
        <v>34.9</v>
      </c>
      <c r="I77" s="36"/>
      <c r="J77" s="109"/>
    </row>
    <row r="78" spans="1:10" ht="12.95" customHeight="1" x14ac:dyDescent="0.2">
      <c r="A78" s="43" t="s">
        <v>250</v>
      </c>
      <c r="B78" s="92" t="s">
        <v>251</v>
      </c>
      <c r="C78" s="107">
        <f t="shared" si="1"/>
        <v>10</v>
      </c>
      <c r="D78" s="36">
        <v>10</v>
      </c>
      <c r="E78" s="36"/>
      <c r="F78" s="109"/>
      <c r="G78" s="107">
        <f t="shared" si="2"/>
        <v>9.8000000000000007</v>
      </c>
      <c r="H78" s="36">
        <v>9.8000000000000007</v>
      </c>
      <c r="I78" s="36"/>
      <c r="J78" s="109"/>
    </row>
    <row r="79" spans="1:10" ht="12.95" customHeight="1" x14ac:dyDescent="0.2">
      <c r="A79" s="43" t="s">
        <v>252</v>
      </c>
      <c r="B79" s="92" t="s">
        <v>253</v>
      </c>
      <c r="C79" s="107">
        <f t="shared" si="1"/>
        <v>677</v>
      </c>
      <c r="D79" s="36">
        <v>677</v>
      </c>
      <c r="E79" s="36"/>
      <c r="F79" s="109"/>
      <c r="G79" s="107">
        <f t="shared" si="2"/>
        <v>677</v>
      </c>
      <c r="H79" s="36">
        <v>677</v>
      </c>
      <c r="I79" s="36"/>
      <c r="J79" s="109"/>
    </row>
    <row r="80" spans="1:10" ht="24.75" customHeight="1" x14ac:dyDescent="0.2">
      <c r="A80" s="43" t="s">
        <v>254</v>
      </c>
      <c r="B80" s="92" t="s">
        <v>283</v>
      </c>
      <c r="C80" s="107">
        <f t="shared" si="1"/>
        <v>35.6</v>
      </c>
      <c r="D80" s="36">
        <v>35.6</v>
      </c>
      <c r="E80" s="36"/>
      <c r="F80" s="109"/>
      <c r="G80" s="107">
        <f t="shared" si="2"/>
        <v>35.6</v>
      </c>
      <c r="H80" s="36">
        <v>35.6</v>
      </c>
      <c r="I80" s="36"/>
      <c r="J80" s="109"/>
    </row>
    <row r="81" spans="1:10" ht="25.5" x14ac:dyDescent="0.2">
      <c r="A81" s="43" t="s">
        <v>537</v>
      </c>
      <c r="B81" s="92" t="s">
        <v>255</v>
      </c>
      <c r="C81" s="107">
        <f t="shared" si="1"/>
        <v>1578</v>
      </c>
      <c r="D81" s="36">
        <v>1578</v>
      </c>
      <c r="E81" s="36"/>
      <c r="F81" s="109"/>
      <c r="G81" s="107">
        <f t="shared" si="2"/>
        <v>1578</v>
      </c>
      <c r="H81" s="36">
        <v>1578</v>
      </c>
      <c r="I81" s="36"/>
      <c r="J81" s="109"/>
    </row>
    <row r="82" spans="1:10" ht="12.75" customHeight="1" x14ac:dyDescent="0.2">
      <c r="A82" s="42" t="s">
        <v>256</v>
      </c>
      <c r="B82" s="88" t="s">
        <v>257</v>
      </c>
      <c r="C82" s="105">
        <f t="shared" si="1"/>
        <v>2233.6</v>
      </c>
      <c r="D82" s="33">
        <f>SUM(D83:D87)</f>
        <v>2122</v>
      </c>
      <c r="E82" s="33">
        <f>SUM(E83:E87)</f>
        <v>0</v>
      </c>
      <c r="F82" s="106">
        <f>SUM(F83:F87)</f>
        <v>111.6</v>
      </c>
      <c r="G82" s="105">
        <f t="shared" si="2"/>
        <v>2225.6999999999998</v>
      </c>
      <c r="H82" s="33">
        <f>SUM(H83:H87)</f>
        <v>2121.6999999999998</v>
      </c>
      <c r="I82" s="33">
        <f>SUM(I83:I87)</f>
        <v>0</v>
      </c>
      <c r="J82" s="106">
        <f>SUM(J83:J87)</f>
        <v>104</v>
      </c>
    </row>
    <row r="83" spans="1:10" ht="12.95" customHeight="1" x14ac:dyDescent="0.2">
      <c r="A83" s="43" t="s">
        <v>258</v>
      </c>
      <c r="B83" s="92" t="s">
        <v>259</v>
      </c>
      <c r="C83" s="107">
        <f t="shared" si="1"/>
        <v>681.7</v>
      </c>
      <c r="D83" s="36">
        <v>681.7</v>
      </c>
      <c r="E83" s="36"/>
      <c r="F83" s="106"/>
      <c r="G83" s="107">
        <f t="shared" si="2"/>
        <v>681.7</v>
      </c>
      <c r="H83" s="36">
        <v>681.7</v>
      </c>
      <c r="I83" s="36"/>
      <c r="J83" s="106"/>
    </row>
    <row r="84" spans="1:10" ht="27" customHeight="1" x14ac:dyDescent="0.2">
      <c r="A84" s="43" t="s">
        <v>260</v>
      </c>
      <c r="B84" s="92" t="s">
        <v>261</v>
      </c>
      <c r="C84" s="107">
        <f t="shared" ref="C84:C160" si="3">D84+F84</f>
        <v>1199.3</v>
      </c>
      <c r="D84" s="36">
        <v>1199.3</v>
      </c>
      <c r="E84" s="36"/>
      <c r="F84" s="106"/>
      <c r="G84" s="107">
        <f t="shared" ref="G84:G160" si="4">H84+J84</f>
        <v>1199.3</v>
      </c>
      <c r="H84" s="36">
        <v>1199.3</v>
      </c>
      <c r="I84" s="36"/>
      <c r="J84" s="106"/>
    </row>
    <row r="85" spans="1:10" ht="25.5" x14ac:dyDescent="0.2">
      <c r="A85" s="43" t="s">
        <v>262</v>
      </c>
      <c r="B85" s="92" t="s">
        <v>263</v>
      </c>
      <c r="C85" s="107">
        <f t="shared" si="3"/>
        <v>60</v>
      </c>
      <c r="D85" s="36">
        <v>60</v>
      </c>
      <c r="E85" s="36"/>
      <c r="F85" s="106"/>
      <c r="G85" s="107">
        <f t="shared" si="4"/>
        <v>60</v>
      </c>
      <c r="H85" s="36">
        <v>60</v>
      </c>
      <c r="I85" s="36"/>
      <c r="J85" s="106"/>
    </row>
    <row r="86" spans="1:10" ht="25.5" x14ac:dyDescent="0.2">
      <c r="A86" s="43" t="s">
        <v>436</v>
      </c>
      <c r="B86" s="92" t="s">
        <v>535</v>
      </c>
      <c r="C86" s="107">
        <f t="shared" si="3"/>
        <v>180.7</v>
      </c>
      <c r="D86" s="36">
        <v>180.7</v>
      </c>
      <c r="E86" s="36"/>
      <c r="F86" s="106"/>
      <c r="G86" s="107">
        <f t="shared" si="4"/>
        <v>180.7</v>
      </c>
      <c r="H86" s="36">
        <v>180.7</v>
      </c>
      <c r="I86" s="36"/>
      <c r="J86" s="106"/>
    </row>
    <row r="87" spans="1:10" x14ac:dyDescent="0.2">
      <c r="A87" s="43" t="s">
        <v>534</v>
      </c>
      <c r="B87" s="92" t="s">
        <v>536</v>
      </c>
      <c r="C87" s="107">
        <f t="shared" si="3"/>
        <v>111.89999999999999</v>
      </c>
      <c r="D87" s="36">
        <v>0.3</v>
      </c>
      <c r="E87" s="36"/>
      <c r="F87" s="109">
        <v>111.6</v>
      </c>
      <c r="G87" s="107">
        <f t="shared" si="4"/>
        <v>104</v>
      </c>
      <c r="H87" s="36"/>
      <c r="I87" s="36"/>
      <c r="J87" s="109">
        <v>104</v>
      </c>
    </row>
    <row r="88" spans="1:10" ht="25.5" x14ac:dyDescent="0.2">
      <c r="A88" s="42" t="s">
        <v>264</v>
      </c>
      <c r="B88" s="97" t="s">
        <v>265</v>
      </c>
      <c r="C88" s="105">
        <f t="shared" si="3"/>
        <v>994.9</v>
      </c>
      <c r="D88" s="33">
        <f>D89+D92+D94+D98</f>
        <v>503.29999999999995</v>
      </c>
      <c r="E88" s="33">
        <f>E89+E92+E94+E98</f>
        <v>0.7</v>
      </c>
      <c r="F88" s="106">
        <f>F89+F92+F94+F98</f>
        <v>491.6</v>
      </c>
      <c r="G88" s="105">
        <f t="shared" si="4"/>
        <v>765.40000000000009</v>
      </c>
      <c r="H88" s="33">
        <f>H89+H92+H94+H98</f>
        <v>275.60000000000002</v>
      </c>
      <c r="I88" s="33">
        <f>I89+I92+I94+I98</f>
        <v>0</v>
      </c>
      <c r="J88" s="106">
        <f>J89+J92+J94+J98</f>
        <v>489.8</v>
      </c>
    </row>
    <row r="89" spans="1:10" ht="25.5" x14ac:dyDescent="0.2">
      <c r="A89" s="37" t="s">
        <v>266</v>
      </c>
      <c r="B89" s="88" t="s">
        <v>145</v>
      </c>
      <c r="C89" s="105">
        <f t="shared" si="3"/>
        <v>0</v>
      </c>
      <c r="D89" s="33">
        <f>D90+D91</f>
        <v>0</v>
      </c>
      <c r="E89" s="33">
        <f>E90+E91</f>
        <v>0</v>
      </c>
      <c r="F89" s="106">
        <f>F90+F91</f>
        <v>0</v>
      </c>
      <c r="G89" s="105">
        <f t="shared" si="4"/>
        <v>0</v>
      </c>
      <c r="H89" s="33">
        <f>H90+H91</f>
        <v>0</v>
      </c>
      <c r="I89" s="33">
        <f>I90+I91</f>
        <v>0</v>
      </c>
      <c r="J89" s="106">
        <f>J90+J91</f>
        <v>0</v>
      </c>
    </row>
    <row r="90" spans="1:10" ht="12.95" customHeight="1" x14ac:dyDescent="0.2">
      <c r="A90" s="43" t="s">
        <v>267</v>
      </c>
      <c r="B90" s="92" t="s">
        <v>268</v>
      </c>
      <c r="C90" s="107">
        <f t="shared" si="3"/>
        <v>0</v>
      </c>
      <c r="D90" s="36">
        <v>0</v>
      </c>
      <c r="E90" s="36"/>
      <c r="F90" s="109"/>
      <c r="G90" s="107">
        <f t="shared" si="4"/>
        <v>0</v>
      </c>
      <c r="H90" s="36"/>
      <c r="I90" s="36"/>
      <c r="J90" s="109"/>
    </row>
    <row r="91" spans="1:10" ht="12.95" customHeight="1" x14ac:dyDescent="0.2">
      <c r="A91" s="43" t="s">
        <v>269</v>
      </c>
      <c r="B91" s="92" t="s">
        <v>270</v>
      </c>
      <c r="C91" s="107">
        <f t="shared" si="3"/>
        <v>0</v>
      </c>
      <c r="D91" s="36">
        <v>0</v>
      </c>
      <c r="E91" s="36"/>
      <c r="F91" s="109"/>
      <c r="G91" s="107">
        <f t="shared" si="4"/>
        <v>0</v>
      </c>
      <c r="H91" s="36"/>
      <c r="I91" s="36"/>
      <c r="J91" s="109"/>
    </row>
    <row r="92" spans="1:10" ht="25.5" x14ac:dyDescent="0.2">
      <c r="A92" s="42" t="s">
        <v>271</v>
      </c>
      <c r="B92" s="88" t="s">
        <v>151</v>
      </c>
      <c r="C92" s="105">
        <f t="shared" si="3"/>
        <v>1</v>
      </c>
      <c r="D92" s="33">
        <f>D93</f>
        <v>1</v>
      </c>
      <c r="E92" s="33">
        <f>E93</f>
        <v>0.7</v>
      </c>
      <c r="F92" s="106">
        <f>F93</f>
        <v>0</v>
      </c>
      <c r="G92" s="105">
        <f t="shared" si="4"/>
        <v>0</v>
      </c>
      <c r="H92" s="33">
        <f>H93</f>
        <v>0</v>
      </c>
      <c r="I92" s="33">
        <f>I93</f>
        <v>0</v>
      </c>
      <c r="J92" s="106">
        <f>J93</f>
        <v>0</v>
      </c>
    </row>
    <row r="93" spans="1:10" ht="12.95" customHeight="1" x14ac:dyDescent="0.2">
      <c r="A93" s="84" t="s">
        <v>272</v>
      </c>
      <c r="B93" s="94" t="s">
        <v>273</v>
      </c>
      <c r="C93" s="110">
        <f t="shared" si="3"/>
        <v>1</v>
      </c>
      <c r="D93" s="82">
        <v>1</v>
      </c>
      <c r="E93" s="82">
        <v>0.7</v>
      </c>
      <c r="F93" s="111"/>
      <c r="G93" s="110">
        <f t="shared" si="4"/>
        <v>0</v>
      </c>
      <c r="H93" s="82"/>
      <c r="I93" s="82"/>
      <c r="J93" s="111"/>
    </row>
    <row r="94" spans="1:10" ht="25.5" x14ac:dyDescent="0.2">
      <c r="A94" s="42" t="s">
        <v>274</v>
      </c>
      <c r="B94" s="88" t="s">
        <v>142</v>
      </c>
      <c r="C94" s="105">
        <f t="shared" si="3"/>
        <v>802.5</v>
      </c>
      <c r="D94" s="33">
        <f>SUM(D95:D97)</f>
        <v>310.89999999999998</v>
      </c>
      <c r="E94" s="33">
        <f>SUM(E95:E97)</f>
        <v>0</v>
      </c>
      <c r="F94" s="106">
        <f>SUM(F95:F97)</f>
        <v>491.6</v>
      </c>
      <c r="G94" s="105">
        <f t="shared" si="4"/>
        <v>765.40000000000009</v>
      </c>
      <c r="H94" s="33">
        <f>SUM(H95:H97)</f>
        <v>275.60000000000002</v>
      </c>
      <c r="I94" s="33">
        <f>SUM(I95:I97)</f>
        <v>0</v>
      </c>
      <c r="J94" s="106">
        <f>SUM(J95:J97)</f>
        <v>489.8</v>
      </c>
    </row>
    <row r="95" spans="1:10" ht="12.95" customHeight="1" x14ac:dyDescent="0.2">
      <c r="A95" s="43" t="s">
        <v>275</v>
      </c>
      <c r="B95" s="91" t="s">
        <v>276</v>
      </c>
      <c r="C95" s="107">
        <f t="shared" si="3"/>
        <v>30</v>
      </c>
      <c r="D95" s="36">
        <v>30</v>
      </c>
      <c r="E95" s="36"/>
      <c r="F95" s="109"/>
      <c r="G95" s="107">
        <f t="shared" si="4"/>
        <v>0</v>
      </c>
      <c r="H95" s="36"/>
      <c r="I95" s="36"/>
      <c r="J95" s="109"/>
    </row>
    <row r="96" spans="1:10" ht="12.95" customHeight="1" x14ac:dyDescent="0.2">
      <c r="A96" s="84" t="s">
        <v>277</v>
      </c>
      <c r="B96" s="98" t="s">
        <v>278</v>
      </c>
      <c r="C96" s="110">
        <f t="shared" si="3"/>
        <v>0</v>
      </c>
      <c r="D96" s="82">
        <v>0</v>
      </c>
      <c r="E96" s="78"/>
      <c r="F96" s="113"/>
      <c r="G96" s="110">
        <f t="shared" si="4"/>
        <v>0</v>
      </c>
      <c r="H96" s="82"/>
      <c r="I96" s="78"/>
      <c r="J96" s="113"/>
    </row>
    <row r="97" spans="1:10" ht="25.5" x14ac:dyDescent="0.2">
      <c r="A97" s="43" t="s">
        <v>279</v>
      </c>
      <c r="B97" s="92" t="s">
        <v>280</v>
      </c>
      <c r="C97" s="107">
        <f t="shared" si="3"/>
        <v>772.5</v>
      </c>
      <c r="D97" s="36">
        <v>280.89999999999998</v>
      </c>
      <c r="E97" s="36"/>
      <c r="F97" s="109">
        <v>491.6</v>
      </c>
      <c r="G97" s="107">
        <f t="shared" si="4"/>
        <v>765.40000000000009</v>
      </c>
      <c r="H97" s="36">
        <v>275.60000000000002</v>
      </c>
      <c r="I97" s="36"/>
      <c r="J97" s="109">
        <v>489.8</v>
      </c>
    </row>
    <row r="98" spans="1:10" ht="25.5" x14ac:dyDescent="0.2">
      <c r="A98" s="42" t="s">
        <v>281</v>
      </c>
      <c r="B98" s="88" t="s">
        <v>245</v>
      </c>
      <c r="C98" s="105">
        <f t="shared" si="3"/>
        <v>191.4</v>
      </c>
      <c r="D98" s="33">
        <f>D99</f>
        <v>191.4</v>
      </c>
      <c r="E98" s="33">
        <f>E99</f>
        <v>0</v>
      </c>
      <c r="F98" s="106">
        <f>F99</f>
        <v>0</v>
      </c>
      <c r="G98" s="105">
        <f t="shared" si="4"/>
        <v>0</v>
      </c>
      <c r="H98" s="33">
        <f>H99</f>
        <v>0</v>
      </c>
      <c r="I98" s="33">
        <f>I99</f>
        <v>0</v>
      </c>
      <c r="J98" s="106">
        <f>J99</f>
        <v>0</v>
      </c>
    </row>
    <row r="99" spans="1:10" ht="25.5" x14ac:dyDescent="0.2">
      <c r="A99" s="43" t="s">
        <v>282</v>
      </c>
      <c r="B99" s="92" t="s">
        <v>283</v>
      </c>
      <c r="C99" s="107">
        <f t="shared" si="3"/>
        <v>191.4</v>
      </c>
      <c r="D99" s="36">
        <v>191.4</v>
      </c>
      <c r="E99" s="36"/>
      <c r="F99" s="109"/>
      <c r="G99" s="107">
        <f t="shared" si="4"/>
        <v>0</v>
      </c>
      <c r="H99" s="36"/>
      <c r="I99" s="36"/>
      <c r="J99" s="109"/>
    </row>
    <row r="100" spans="1:10" ht="12.95" customHeight="1" x14ac:dyDescent="0.2">
      <c r="A100" s="42" t="s">
        <v>284</v>
      </c>
      <c r="B100" s="90" t="s">
        <v>101</v>
      </c>
      <c r="C100" s="105">
        <f t="shared" si="3"/>
        <v>335.3</v>
      </c>
      <c r="D100" s="33">
        <f>D101+D103+D107+D109</f>
        <v>335.3</v>
      </c>
      <c r="E100" s="33">
        <f t="shared" ref="E100:F100" si="5">E101+E103+E107+E109</f>
        <v>182.8</v>
      </c>
      <c r="F100" s="106">
        <f t="shared" si="5"/>
        <v>0</v>
      </c>
      <c r="G100" s="105">
        <f t="shared" si="4"/>
        <v>321.3</v>
      </c>
      <c r="H100" s="33">
        <f>H101+H103+H107+H109</f>
        <v>321.3</v>
      </c>
      <c r="I100" s="33">
        <f t="shared" ref="I100" si="6">I101+I103+I107+I109</f>
        <v>172.2</v>
      </c>
      <c r="J100" s="106">
        <f t="shared" ref="J100" si="7">J101+J103+J107+J109</f>
        <v>0</v>
      </c>
    </row>
    <row r="101" spans="1:10" ht="25.5" customHeight="1" x14ac:dyDescent="0.2">
      <c r="A101" s="83" t="s">
        <v>81</v>
      </c>
      <c r="B101" s="100" t="s">
        <v>151</v>
      </c>
      <c r="C101" s="114">
        <f t="shared" ref="C101:C102" si="8">D101+F101</f>
        <v>71.8</v>
      </c>
      <c r="D101" s="81">
        <f>D102</f>
        <v>71.8</v>
      </c>
      <c r="E101" s="81">
        <f>E102</f>
        <v>53.5</v>
      </c>
      <c r="F101" s="115">
        <f>F102</f>
        <v>0</v>
      </c>
      <c r="G101" s="114">
        <f t="shared" ref="G101:G102" si="9">H101+J101</f>
        <v>59.6</v>
      </c>
      <c r="H101" s="81">
        <f>H102</f>
        <v>59.6</v>
      </c>
      <c r="I101" s="81">
        <f>I102</f>
        <v>44.2</v>
      </c>
      <c r="J101" s="115">
        <f>J102</f>
        <v>0</v>
      </c>
    </row>
    <row r="102" spans="1:10" ht="12.95" customHeight="1" x14ac:dyDescent="0.2">
      <c r="A102" s="84" t="s">
        <v>82</v>
      </c>
      <c r="B102" s="94" t="s">
        <v>273</v>
      </c>
      <c r="C102" s="110">
        <f t="shared" si="8"/>
        <v>71.8</v>
      </c>
      <c r="D102" s="82">
        <v>71.8</v>
      </c>
      <c r="E102" s="82">
        <v>53.5</v>
      </c>
      <c r="F102" s="111"/>
      <c r="G102" s="110">
        <f t="shared" si="9"/>
        <v>59.6</v>
      </c>
      <c r="H102" s="82">
        <v>59.6</v>
      </c>
      <c r="I102" s="82">
        <v>44.2</v>
      </c>
      <c r="J102" s="111"/>
    </row>
    <row r="103" spans="1:10" ht="25.5" x14ac:dyDescent="0.2">
      <c r="A103" s="42" t="s">
        <v>288</v>
      </c>
      <c r="B103" s="88" t="s">
        <v>195</v>
      </c>
      <c r="C103" s="105">
        <f t="shared" si="3"/>
        <v>4.0999999999999996</v>
      </c>
      <c r="D103" s="33">
        <f>SUM(D104:D106)</f>
        <v>4.0999999999999996</v>
      </c>
      <c r="E103" s="33">
        <f>SUM(E104:E106)</f>
        <v>0</v>
      </c>
      <c r="F103" s="106">
        <f>SUM(F104:F106)</f>
        <v>0</v>
      </c>
      <c r="G103" s="105">
        <f t="shared" si="4"/>
        <v>4.0999999999999996</v>
      </c>
      <c r="H103" s="33">
        <f>SUM(H104:H106)</f>
        <v>4.0999999999999996</v>
      </c>
      <c r="I103" s="33">
        <f>SUM(I104:I106)</f>
        <v>0</v>
      </c>
      <c r="J103" s="106">
        <f>SUM(J104:J106)</f>
        <v>0</v>
      </c>
    </row>
    <row r="104" spans="1:10" ht="25.5" x14ac:dyDescent="0.2">
      <c r="A104" s="43" t="s">
        <v>289</v>
      </c>
      <c r="B104" s="92" t="s">
        <v>285</v>
      </c>
      <c r="C104" s="107">
        <f t="shared" si="3"/>
        <v>1</v>
      </c>
      <c r="D104" s="36">
        <v>1</v>
      </c>
      <c r="E104" s="36"/>
      <c r="F104" s="109"/>
      <c r="G104" s="107">
        <f t="shared" si="4"/>
        <v>1</v>
      </c>
      <c r="H104" s="36">
        <v>1</v>
      </c>
      <c r="I104" s="36"/>
      <c r="J104" s="109"/>
    </row>
    <row r="105" spans="1:10" ht="12.95" customHeight="1" x14ac:dyDescent="0.2">
      <c r="A105" s="43" t="s">
        <v>474</v>
      </c>
      <c r="B105" s="91" t="s">
        <v>286</v>
      </c>
      <c r="C105" s="107">
        <f t="shared" si="3"/>
        <v>1.2</v>
      </c>
      <c r="D105" s="36">
        <v>1.2</v>
      </c>
      <c r="E105" s="36"/>
      <c r="F105" s="109"/>
      <c r="G105" s="107">
        <f t="shared" si="4"/>
        <v>1.2</v>
      </c>
      <c r="H105" s="36">
        <v>1.2</v>
      </c>
      <c r="I105" s="36"/>
      <c r="J105" s="109"/>
    </row>
    <row r="106" spans="1:10" ht="12.95" customHeight="1" x14ac:dyDescent="0.2">
      <c r="A106" s="43" t="s">
        <v>475</v>
      </c>
      <c r="B106" s="91" t="s">
        <v>287</v>
      </c>
      <c r="C106" s="107">
        <f t="shared" si="3"/>
        <v>1.9</v>
      </c>
      <c r="D106" s="36">
        <v>1.9</v>
      </c>
      <c r="E106" s="36"/>
      <c r="F106" s="109"/>
      <c r="G106" s="107">
        <f t="shared" si="4"/>
        <v>1.9</v>
      </c>
      <c r="H106" s="36">
        <v>1.9</v>
      </c>
      <c r="I106" s="36"/>
      <c r="J106" s="109"/>
    </row>
    <row r="107" spans="1:10" ht="25.5" x14ac:dyDescent="0.2">
      <c r="A107" s="42" t="s">
        <v>87</v>
      </c>
      <c r="B107" s="88" t="s">
        <v>142</v>
      </c>
      <c r="C107" s="105">
        <f t="shared" si="3"/>
        <v>159.6</v>
      </c>
      <c r="D107" s="33">
        <f>D108</f>
        <v>159.6</v>
      </c>
      <c r="E107" s="33">
        <f>E108</f>
        <v>105.8</v>
      </c>
      <c r="F107" s="106">
        <f>F108</f>
        <v>0</v>
      </c>
      <c r="G107" s="105">
        <f t="shared" si="4"/>
        <v>157.80000000000001</v>
      </c>
      <c r="H107" s="33">
        <f>H108</f>
        <v>157.80000000000001</v>
      </c>
      <c r="I107" s="33">
        <f>I108</f>
        <v>104.5</v>
      </c>
      <c r="J107" s="106">
        <f>J108</f>
        <v>0</v>
      </c>
    </row>
    <row r="108" spans="1:10" ht="12.95" customHeight="1" x14ac:dyDescent="0.2">
      <c r="A108" s="43" t="s">
        <v>291</v>
      </c>
      <c r="B108" s="91" t="s">
        <v>290</v>
      </c>
      <c r="C108" s="107">
        <f t="shared" si="3"/>
        <v>159.6</v>
      </c>
      <c r="D108" s="36">
        <v>159.6</v>
      </c>
      <c r="E108" s="36">
        <v>105.8</v>
      </c>
      <c r="F108" s="109"/>
      <c r="G108" s="107">
        <f t="shared" si="4"/>
        <v>157.80000000000001</v>
      </c>
      <c r="H108" s="36">
        <v>157.80000000000001</v>
      </c>
      <c r="I108" s="36">
        <v>104.5</v>
      </c>
      <c r="J108" s="109"/>
    </row>
    <row r="109" spans="1:10" ht="12.95" customHeight="1" x14ac:dyDescent="0.2">
      <c r="A109" s="42" t="s">
        <v>476</v>
      </c>
      <c r="B109" s="88" t="s">
        <v>257</v>
      </c>
      <c r="C109" s="105">
        <f t="shared" si="3"/>
        <v>99.8</v>
      </c>
      <c r="D109" s="33">
        <f>D110+D111</f>
        <v>99.8</v>
      </c>
      <c r="E109" s="33">
        <f>E110+E111</f>
        <v>23.5</v>
      </c>
      <c r="F109" s="106">
        <f>F110+F111</f>
        <v>0</v>
      </c>
      <c r="G109" s="105">
        <f t="shared" si="4"/>
        <v>99.8</v>
      </c>
      <c r="H109" s="33">
        <f>H110+H111</f>
        <v>99.8</v>
      </c>
      <c r="I109" s="33">
        <f>I110+I111</f>
        <v>23.5</v>
      </c>
      <c r="J109" s="106">
        <f>J110+J111</f>
        <v>0</v>
      </c>
    </row>
    <row r="110" spans="1:10" ht="12.95" customHeight="1" x14ac:dyDescent="0.2">
      <c r="A110" s="43" t="s">
        <v>477</v>
      </c>
      <c r="B110" s="91" t="s">
        <v>292</v>
      </c>
      <c r="C110" s="107">
        <f t="shared" si="3"/>
        <v>2.5</v>
      </c>
      <c r="D110" s="36">
        <v>2.5</v>
      </c>
      <c r="E110" s="36"/>
      <c r="F110" s="109"/>
      <c r="G110" s="107">
        <f t="shared" si="4"/>
        <v>2.5</v>
      </c>
      <c r="H110" s="36">
        <v>2.5</v>
      </c>
      <c r="I110" s="36"/>
      <c r="J110" s="109"/>
    </row>
    <row r="111" spans="1:10" ht="12.95" customHeight="1" x14ac:dyDescent="0.2">
      <c r="A111" s="84" t="s">
        <v>478</v>
      </c>
      <c r="B111" s="98" t="s">
        <v>293</v>
      </c>
      <c r="C111" s="110">
        <f t="shared" si="3"/>
        <v>97.3</v>
      </c>
      <c r="D111" s="82">
        <v>97.3</v>
      </c>
      <c r="E111" s="36">
        <v>23.5</v>
      </c>
      <c r="F111" s="109"/>
      <c r="G111" s="110">
        <f t="shared" si="4"/>
        <v>97.3</v>
      </c>
      <c r="H111" s="82">
        <v>97.3</v>
      </c>
      <c r="I111" s="36">
        <v>23.5</v>
      </c>
      <c r="J111" s="109"/>
    </row>
    <row r="112" spans="1:10" ht="12.95" customHeight="1" x14ac:dyDescent="0.2">
      <c r="A112" s="42" t="s">
        <v>294</v>
      </c>
      <c r="B112" s="90" t="s">
        <v>102</v>
      </c>
      <c r="C112" s="105">
        <f t="shared" si="3"/>
        <v>268.09999999999997</v>
      </c>
      <c r="D112" s="33">
        <f>D113+D115+D119+D121</f>
        <v>259.89999999999998</v>
      </c>
      <c r="E112" s="33">
        <f t="shared" ref="E112:F112" si="10">E113+E115+E119+E121</f>
        <v>153.9</v>
      </c>
      <c r="F112" s="106">
        <f t="shared" si="10"/>
        <v>8.1999999999999993</v>
      </c>
      <c r="G112" s="105">
        <f t="shared" si="4"/>
        <v>260.7</v>
      </c>
      <c r="H112" s="33">
        <f>H113+H115+H119+H121</f>
        <v>252.7</v>
      </c>
      <c r="I112" s="33">
        <f t="shared" ref="I112" si="11">I113+I115+I119+I121</f>
        <v>148.5</v>
      </c>
      <c r="J112" s="106">
        <f t="shared" ref="J112" si="12">J113+J115+J119+J121</f>
        <v>8</v>
      </c>
    </row>
    <row r="113" spans="1:10" ht="27" customHeight="1" x14ac:dyDescent="0.2">
      <c r="A113" s="83" t="s">
        <v>295</v>
      </c>
      <c r="B113" s="100" t="s">
        <v>151</v>
      </c>
      <c r="C113" s="114">
        <f t="shared" si="3"/>
        <v>39.9</v>
      </c>
      <c r="D113" s="81">
        <f>D114</f>
        <v>39.9</v>
      </c>
      <c r="E113" s="81">
        <f>E114</f>
        <v>29.7</v>
      </c>
      <c r="F113" s="115">
        <f>F114</f>
        <v>0</v>
      </c>
      <c r="G113" s="114">
        <f t="shared" si="4"/>
        <v>32.9</v>
      </c>
      <c r="H113" s="81">
        <f>H114</f>
        <v>32.9</v>
      </c>
      <c r="I113" s="81">
        <f>I114</f>
        <v>24.4</v>
      </c>
      <c r="J113" s="115">
        <f>J114</f>
        <v>0</v>
      </c>
    </row>
    <row r="114" spans="1:10" ht="12.95" customHeight="1" x14ac:dyDescent="0.2">
      <c r="A114" s="84" t="s">
        <v>296</v>
      </c>
      <c r="B114" s="94" t="s">
        <v>273</v>
      </c>
      <c r="C114" s="110">
        <f t="shared" si="3"/>
        <v>39.9</v>
      </c>
      <c r="D114" s="82">
        <v>39.9</v>
      </c>
      <c r="E114" s="82">
        <v>29.7</v>
      </c>
      <c r="F114" s="111"/>
      <c r="G114" s="110">
        <f t="shared" si="4"/>
        <v>32.9</v>
      </c>
      <c r="H114" s="82">
        <v>32.9</v>
      </c>
      <c r="I114" s="82">
        <v>24.4</v>
      </c>
      <c r="J114" s="111"/>
    </row>
    <row r="115" spans="1:10" ht="25.5" x14ac:dyDescent="0.2">
      <c r="A115" s="42" t="s">
        <v>297</v>
      </c>
      <c r="B115" s="88" t="s">
        <v>195</v>
      </c>
      <c r="C115" s="105">
        <f t="shared" si="3"/>
        <v>4.2</v>
      </c>
      <c r="D115" s="33">
        <f>D116+D117+D118</f>
        <v>4.2</v>
      </c>
      <c r="E115" s="33">
        <f t="shared" ref="E115:F115" si="13">E116+E117+E118</f>
        <v>0</v>
      </c>
      <c r="F115" s="106">
        <f t="shared" si="13"/>
        <v>0</v>
      </c>
      <c r="G115" s="105">
        <f t="shared" si="4"/>
        <v>4.2</v>
      </c>
      <c r="H115" s="33">
        <f>H116+H117+H118</f>
        <v>4.2</v>
      </c>
      <c r="I115" s="33">
        <f t="shared" ref="I115" si="14">I116+I117+I118</f>
        <v>0</v>
      </c>
      <c r="J115" s="106">
        <f t="shared" ref="J115" si="15">J116+J117+J118</f>
        <v>0</v>
      </c>
    </row>
    <row r="116" spans="1:10" ht="25.5" x14ac:dyDescent="0.2">
      <c r="A116" s="43" t="s">
        <v>298</v>
      </c>
      <c r="B116" s="92" t="s">
        <v>285</v>
      </c>
      <c r="C116" s="107">
        <f t="shared" si="3"/>
        <v>1</v>
      </c>
      <c r="D116" s="36">
        <v>1</v>
      </c>
      <c r="E116" s="36"/>
      <c r="F116" s="109"/>
      <c r="G116" s="107">
        <f t="shared" si="4"/>
        <v>1</v>
      </c>
      <c r="H116" s="36">
        <v>1</v>
      </c>
      <c r="I116" s="36"/>
      <c r="J116" s="109"/>
    </row>
    <row r="117" spans="1:10" x14ac:dyDescent="0.2">
      <c r="A117" s="43" t="s">
        <v>479</v>
      </c>
      <c r="B117" s="91" t="s">
        <v>286</v>
      </c>
      <c r="C117" s="107">
        <f t="shared" si="3"/>
        <v>1</v>
      </c>
      <c r="D117" s="36">
        <v>1</v>
      </c>
      <c r="E117" s="36"/>
      <c r="F117" s="109"/>
      <c r="G117" s="107">
        <f t="shared" si="4"/>
        <v>1</v>
      </c>
      <c r="H117" s="36">
        <v>1</v>
      </c>
      <c r="I117" s="36"/>
      <c r="J117" s="109"/>
    </row>
    <row r="118" spans="1:10" ht="12.95" customHeight="1" x14ac:dyDescent="0.2">
      <c r="A118" s="43" t="s">
        <v>580</v>
      </c>
      <c r="B118" s="91" t="s">
        <v>287</v>
      </c>
      <c r="C118" s="107">
        <f t="shared" si="3"/>
        <v>2.2000000000000002</v>
      </c>
      <c r="D118" s="36">
        <v>2.2000000000000002</v>
      </c>
      <c r="E118" s="36"/>
      <c r="F118" s="109"/>
      <c r="G118" s="107">
        <f t="shared" si="4"/>
        <v>2.2000000000000002</v>
      </c>
      <c r="H118" s="36">
        <v>2.2000000000000002</v>
      </c>
      <c r="I118" s="36"/>
      <c r="J118" s="109"/>
    </row>
    <row r="119" spans="1:10" ht="25.5" x14ac:dyDescent="0.2">
      <c r="A119" s="42" t="s">
        <v>299</v>
      </c>
      <c r="B119" s="88" t="s">
        <v>142</v>
      </c>
      <c r="C119" s="105">
        <f t="shared" si="3"/>
        <v>162.19999999999999</v>
      </c>
      <c r="D119" s="33">
        <f>D120</f>
        <v>162.19999999999999</v>
      </c>
      <c r="E119" s="33">
        <f>E120</f>
        <v>104.7</v>
      </c>
      <c r="F119" s="106">
        <f>F120</f>
        <v>0</v>
      </c>
      <c r="G119" s="105">
        <f t="shared" si="4"/>
        <v>162.1</v>
      </c>
      <c r="H119" s="33">
        <f>H120</f>
        <v>162.1</v>
      </c>
      <c r="I119" s="33">
        <f>I120</f>
        <v>104.6</v>
      </c>
      <c r="J119" s="106">
        <f>J120</f>
        <v>0</v>
      </c>
    </row>
    <row r="120" spans="1:10" ht="12.95" customHeight="1" x14ac:dyDescent="0.2">
      <c r="A120" s="43" t="s">
        <v>300</v>
      </c>
      <c r="B120" s="91" t="s">
        <v>290</v>
      </c>
      <c r="C120" s="107">
        <f t="shared" si="3"/>
        <v>162.19999999999999</v>
      </c>
      <c r="D120" s="36">
        <v>162.19999999999999</v>
      </c>
      <c r="E120" s="36">
        <v>104.7</v>
      </c>
      <c r="F120" s="109"/>
      <c r="G120" s="107">
        <f t="shared" si="4"/>
        <v>162.1</v>
      </c>
      <c r="H120" s="36">
        <v>162.1</v>
      </c>
      <c r="I120" s="36">
        <v>104.6</v>
      </c>
      <c r="J120" s="109"/>
    </row>
    <row r="121" spans="1:10" ht="12.95" customHeight="1" x14ac:dyDescent="0.2">
      <c r="A121" s="42" t="s">
        <v>480</v>
      </c>
      <c r="B121" s="88" t="s">
        <v>257</v>
      </c>
      <c r="C121" s="105">
        <f t="shared" si="3"/>
        <v>61.8</v>
      </c>
      <c r="D121" s="33">
        <f>D122+D123</f>
        <v>53.599999999999994</v>
      </c>
      <c r="E121" s="33">
        <f>E122+E123</f>
        <v>19.5</v>
      </c>
      <c r="F121" s="106">
        <f>F122+F123</f>
        <v>8.1999999999999993</v>
      </c>
      <c r="G121" s="105">
        <f t="shared" si="4"/>
        <v>61.5</v>
      </c>
      <c r="H121" s="33">
        <f>H122+H123</f>
        <v>53.5</v>
      </c>
      <c r="I121" s="33">
        <f>I122+I123</f>
        <v>19.5</v>
      </c>
      <c r="J121" s="106">
        <f>J122+J123</f>
        <v>8</v>
      </c>
    </row>
    <row r="122" spans="1:10" ht="12.95" customHeight="1" x14ac:dyDescent="0.2">
      <c r="A122" s="43" t="s">
        <v>481</v>
      </c>
      <c r="B122" s="91" t="s">
        <v>292</v>
      </c>
      <c r="C122" s="107">
        <f t="shared" si="3"/>
        <v>5.8</v>
      </c>
      <c r="D122" s="36">
        <v>5.8</v>
      </c>
      <c r="E122" s="36"/>
      <c r="F122" s="109"/>
      <c r="G122" s="107">
        <f t="shared" si="4"/>
        <v>5.7</v>
      </c>
      <c r="H122" s="36">
        <v>5.7</v>
      </c>
      <c r="I122" s="36"/>
      <c r="J122" s="109"/>
    </row>
    <row r="123" spans="1:10" ht="12.95" customHeight="1" x14ac:dyDescent="0.2">
      <c r="A123" s="84" t="s">
        <v>482</v>
      </c>
      <c r="B123" s="98" t="s">
        <v>293</v>
      </c>
      <c r="C123" s="110">
        <f t="shared" si="3"/>
        <v>56</v>
      </c>
      <c r="D123" s="82">
        <v>47.8</v>
      </c>
      <c r="E123" s="36">
        <v>19.5</v>
      </c>
      <c r="F123" s="109">
        <v>8.1999999999999993</v>
      </c>
      <c r="G123" s="110">
        <f t="shared" si="4"/>
        <v>55.8</v>
      </c>
      <c r="H123" s="82">
        <v>47.8</v>
      </c>
      <c r="I123" s="36">
        <v>19.5</v>
      </c>
      <c r="J123" s="109">
        <v>8</v>
      </c>
    </row>
    <row r="124" spans="1:10" ht="12.95" customHeight="1" x14ac:dyDescent="0.2">
      <c r="A124" s="42" t="s">
        <v>301</v>
      </c>
      <c r="B124" s="90" t="s">
        <v>103</v>
      </c>
      <c r="C124" s="105">
        <f t="shared" si="3"/>
        <v>534.99999999999989</v>
      </c>
      <c r="D124" s="33">
        <f>D125+D127+D131+D133</f>
        <v>527.09999999999991</v>
      </c>
      <c r="E124" s="33">
        <f t="shared" ref="E124:F124" si="16">E125+E127+E131+E133</f>
        <v>246.10000000000002</v>
      </c>
      <c r="F124" s="106">
        <f t="shared" si="16"/>
        <v>7.9</v>
      </c>
      <c r="G124" s="105">
        <f t="shared" si="4"/>
        <v>514</v>
      </c>
      <c r="H124" s="33">
        <f>H125+H127+H131+H133</f>
        <v>506.1</v>
      </c>
      <c r="I124" s="33">
        <f t="shared" ref="I124" si="17">I125+I127+I131+I133</f>
        <v>235</v>
      </c>
      <c r="J124" s="106">
        <f t="shared" ref="J124" si="18">J125+J127+J131+J133</f>
        <v>7.9</v>
      </c>
    </row>
    <row r="125" spans="1:10" ht="25.5" customHeight="1" x14ac:dyDescent="0.2">
      <c r="A125" s="83" t="s">
        <v>302</v>
      </c>
      <c r="B125" s="100" t="s">
        <v>151</v>
      </c>
      <c r="C125" s="114">
        <f t="shared" ref="C125:C126" si="19">D125+F125</f>
        <v>101</v>
      </c>
      <c r="D125" s="81">
        <f>D126</f>
        <v>101</v>
      </c>
      <c r="E125" s="81">
        <f>E126</f>
        <v>75.099999999999994</v>
      </c>
      <c r="F125" s="115">
        <f>F126</f>
        <v>0</v>
      </c>
      <c r="G125" s="114">
        <f t="shared" ref="G125:G126" si="20">H125+J125</f>
        <v>88.6</v>
      </c>
      <c r="H125" s="81">
        <f>H126</f>
        <v>88.6</v>
      </c>
      <c r="I125" s="81">
        <f>I126</f>
        <v>65.599999999999994</v>
      </c>
      <c r="J125" s="115">
        <f>J126</f>
        <v>0</v>
      </c>
    </row>
    <row r="126" spans="1:10" ht="12.95" customHeight="1" x14ac:dyDescent="0.2">
      <c r="A126" s="84" t="s">
        <v>303</v>
      </c>
      <c r="B126" s="94" t="s">
        <v>273</v>
      </c>
      <c r="C126" s="110">
        <f t="shared" si="19"/>
        <v>101</v>
      </c>
      <c r="D126" s="82">
        <v>101</v>
      </c>
      <c r="E126" s="82">
        <v>75.099999999999994</v>
      </c>
      <c r="F126" s="111"/>
      <c r="G126" s="110">
        <f t="shared" si="20"/>
        <v>88.6</v>
      </c>
      <c r="H126" s="82">
        <v>88.6</v>
      </c>
      <c r="I126" s="82">
        <v>65.599999999999994</v>
      </c>
      <c r="J126" s="111"/>
    </row>
    <row r="127" spans="1:10" ht="25.5" x14ac:dyDescent="0.2">
      <c r="A127" s="42" t="s">
        <v>304</v>
      </c>
      <c r="B127" s="88" t="s">
        <v>195</v>
      </c>
      <c r="C127" s="105">
        <f t="shared" si="3"/>
        <v>40.899999999999991</v>
      </c>
      <c r="D127" s="33">
        <f>SUM(D128:D130)</f>
        <v>35.099999999999994</v>
      </c>
      <c r="E127" s="33">
        <f>SUM(E128:E130)</f>
        <v>0</v>
      </c>
      <c r="F127" s="106">
        <f>SUM(F128:F130)</f>
        <v>5.8</v>
      </c>
      <c r="G127" s="105">
        <f t="shared" si="4"/>
        <v>40.899999999999991</v>
      </c>
      <c r="H127" s="33">
        <f>SUM(H128:H130)</f>
        <v>35.099999999999994</v>
      </c>
      <c r="I127" s="33">
        <f>SUM(I128:I130)</f>
        <v>0</v>
      </c>
      <c r="J127" s="106">
        <f>SUM(J128:J130)</f>
        <v>5.8</v>
      </c>
    </row>
    <row r="128" spans="1:10" ht="25.5" x14ac:dyDescent="0.2">
      <c r="A128" s="43" t="s">
        <v>305</v>
      </c>
      <c r="B128" s="92" t="s">
        <v>285</v>
      </c>
      <c r="C128" s="107">
        <f t="shared" si="3"/>
        <v>1</v>
      </c>
      <c r="D128" s="36">
        <v>1</v>
      </c>
      <c r="E128" s="36"/>
      <c r="F128" s="109"/>
      <c r="G128" s="107">
        <f t="shared" si="4"/>
        <v>1</v>
      </c>
      <c r="H128" s="36">
        <v>1</v>
      </c>
      <c r="I128" s="36"/>
      <c r="J128" s="109"/>
    </row>
    <row r="129" spans="1:10" ht="12.95" customHeight="1" x14ac:dyDescent="0.2">
      <c r="A129" s="43" t="s">
        <v>483</v>
      </c>
      <c r="B129" s="91" t="s">
        <v>286</v>
      </c>
      <c r="C129" s="107">
        <f t="shared" si="3"/>
        <v>37.1</v>
      </c>
      <c r="D129" s="36">
        <v>31.3</v>
      </c>
      <c r="E129" s="36"/>
      <c r="F129" s="109">
        <v>5.8</v>
      </c>
      <c r="G129" s="107">
        <f t="shared" si="4"/>
        <v>37.1</v>
      </c>
      <c r="H129" s="36">
        <v>31.3</v>
      </c>
      <c r="I129" s="36"/>
      <c r="J129" s="109">
        <v>5.8</v>
      </c>
    </row>
    <row r="130" spans="1:10" ht="12.95" customHeight="1" x14ac:dyDescent="0.2">
      <c r="A130" s="43" t="s">
        <v>484</v>
      </c>
      <c r="B130" s="91" t="s">
        <v>287</v>
      </c>
      <c r="C130" s="107">
        <f t="shared" si="3"/>
        <v>2.8</v>
      </c>
      <c r="D130" s="36">
        <v>2.8</v>
      </c>
      <c r="E130" s="36"/>
      <c r="F130" s="109"/>
      <c r="G130" s="107">
        <f t="shared" si="4"/>
        <v>2.8</v>
      </c>
      <c r="H130" s="36">
        <v>2.8</v>
      </c>
      <c r="I130" s="36"/>
      <c r="J130" s="109"/>
    </row>
    <row r="131" spans="1:10" ht="25.5" x14ac:dyDescent="0.2">
      <c r="A131" s="42" t="s">
        <v>306</v>
      </c>
      <c r="B131" s="88" t="s">
        <v>142</v>
      </c>
      <c r="C131" s="105">
        <f t="shared" si="3"/>
        <v>195.9</v>
      </c>
      <c r="D131" s="33">
        <f>D132</f>
        <v>193.8</v>
      </c>
      <c r="E131" s="33">
        <f>E132</f>
        <v>119.7</v>
      </c>
      <c r="F131" s="106">
        <f>F132</f>
        <v>2.1</v>
      </c>
      <c r="G131" s="105">
        <f t="shared" si="4"/>
        <v>195.6</v>
      </c>
      <c r="H131" s="33">
        <f>H132</f>
        <v>193.5</v>
      </c>
      <c r="I131" s="33">
        <f>I132</f>
        <v>119.5</v>
      </c>
      <c r="J131" s="106">
        <f>J132</f>
        <v>2.1</v>
      </c>
    </row>
    <row r="132" spans="1:10" ht="12.95" customHeight="1" x14ac:dyDescent="0.2">
      <c r="A132" s="43" t="s">
        <v>307</v>
      </c>
      <c r="B132" s="91" t="s">
        <v>290</v>
      </c>
      <c r="C132" s="107">
        <f t="shared" si="3"/>
        <v>195.9</v>
      </c>
      <c r="D132" s="36">
        <v>193.8</v>
      </c>
      <c r="E132" s="36">
        <v>119.7</v>
      </c>
      <c r="F132" s="109">
        <v>2.1</v>
      </c>
      <c r="G132" s="107">
        <f t="shared" si="4"/>
        <v>195.6</v>
      </c>
      <c r="H132" s="36">
        <v>193.5</v>
      </c>
      <c r="I132" s="36">
        <v>119.5</v>
      </c>
      <c r="J132" s="109">
        <v>2.1</v>
      </c>
    </row>
    <row r="133" spans="1:10" ht="12.95" customHeight="1" x14ac:dyDescent="0.2">
      <c r="A133" s="42" t="s">
        <v>485</v>
      </c>
      <c r="B133" s="88" t="s">
        <v>257</v>
      </c>
      <c r="C133" s="105">
        <f t="shared" si="3"/>
        <v>197.2</v>
      </c>
      <c r="D133" s="33">
        <f>D134+D135</f>
        <v>197.2</v>
      </c>
      <c r="E133" s="33">
        <f>E134+E135</f>
        <v>51.3</v>
      </c>
      <c r="F133" s="106">
        <f>F134+F135</f>
        <v>0</v>
      </c>
      <c r="G133" s="105">
        <f t="shared" si="4"/>
        <v>188.9</v>
      </c>
      <c r="H133" s="33">
        <f>H134+H135</f>
        <v>188.9</v>
      </c>
      <c r="I133" s="33">
        <f>I134+I135</f>
        <v>49.9</v>
      </c>
      <c r="J133" s="106">
        <f>J134+J135</f>
        <v>0</v>
      </c>
    </row>
    <row r="134" spans="1:10" ht="12.95" customHeight="1" x14ac:dyDescent="0.2">
      <c r="A134" s="43" t="s">
        <v>486</v>
      </c>
      <c r="B134" s="91" t="s">
        <v>292</v>
      </c>
      <c r="C134" s="107">
        <f t="shared" si="3"/>
        <v>8</v>
      </c>
      <c r="D134" s="36">
        <v>8</v>
      </c>
      <c r="E134" s="36"/>
      <c r="F134" s="109"/>
      <c r="G134" s="107">
        <f t="shared" si="4"/>
        <v>8</v>
      </c>
      <c r="H134" s="36">
        <v>8</v>
      </c>
      <c r="I134" s="36"/>
      <c r="J134" s="109"/>
    </row>
    <row r="135" spans="1:10" ht="12.95" customHeight="1" x14ac:dyDescent="0.2">
      <c r="A135" s="84" t="s">
        <v>487</v>
      </c>
      <c r="B135" s="98" t="s">
        <v>293</v>
      </c>
      <c r="C135" s="110">
        <f t="shared" si="3"/>
        <v>189.2</v>
      </c>
      <c r="D135" s="82">
        <v>189.2</v>
      </c>
      <c r="E135" s="36">
        <v>51.3</v>
      </c>
      <c r="F135" s="109"/>
      <c r="G135" s="110">
        <f t="shared" si="4"/>
        <v>180.9</v>
      </c>
      <c r="H135" s="82">
        <v>180.9</v>
      </c>
      <c r="I135" s="36">
        <v>49.9</v>
      </c>
      <c r="J135" s="109"/>
    </row>
    <row r="136" spans="1:10" ht="12.95" customHeight="1" x14ac:dyDescent="0.2">
      <c r="A136" s="42" t="s">
        <v>308</v>
      </c>
      <c r="B136" s="90" t="s">
        <v>104</v>
      </c>
      <c r="C136" s="105">
        <f t="shared" si="3"/>
        <v>266.3</v>
      </c>
      <c r="D136" s="33">
        <f>D137+D139+D143+D145</f>
        <v>263.5</v>
      </c>
      <c r="E136" s="33">
        <f t="shared" ref="E136:F136" si="21">E137+E139+E143+E145</f>
        <v>167</v>
      </c>
      <c r="F136" s="106">
        <f t="shared" si="21"/>
        <v>2.8</v>
      </c>
      <c r="G136" s="105">
        <f t="shared" si="4"/>
        <v>257.89999999999998</v>
      </c>
      <c r="H136" s="33">
        <f>H137+H139+H143+H145</f>
        <v>255.1</v>
      </c>
      <c r="I136" s="33">
        <f t="shared" ref="I136" si="22">I137+I139+I143+I145</f>
        <v>160.6</v>
      </c>
      <c r="J136" s="106">
        <f t="shared" ref="J136" si="23">J137+J139+J143+J145</f>
        <v>2.8</v>
      </c>
    </row>
    <row r="137" spans="1:10" ht="24.75" customHeight="1" x14ac:dyDescent="0.2">
      <c r="A137" s="83" t="s">
        <v>309</v>
      </c>
      <c r="B137" s="100" t="s">
        <v>151</v>
      </c>
      <c r="C137" s="114">
        <f t="shared" si="3"/>
        <v>46.3</v>
      </c>
      <c r="D137" s="81">
        <f>D138</f>
        <v>46.3</v>
      </c>
      <c r="E137" s="81">
        <f>E138</f>
        <v>34.5</v>
      </c>
      <c r="F137" s="115">
        <f>F138</f>
        <v>0</v>
      </c>
      <c r="G137" s="114">
        <f t="shared" si="4"/>
        <v>38</v>
      </c>
      <c r="H137" s="81">
        <f>H138</f>
        <v>38</v>
      </c>
      <c r="I137" s="81">
        <f>I138</f>
        <v>28.2</v>
      </c>
      <c r="J137" s="115">
        <f>J138</f>
        <v>0</v>
      </c>
    </row>
    <row r="138" spans="1:10" ht="12.95" customHeight="1" x14ac:dyDescent="0.2">
      <c r="A138" s="84" t="s">
        <v>310</v>
      </c>
      <c r="B138" s="94" t="s">
        <v>273</v>
      </c>
      <c r="C138" s="110">
        <f t="shared" si="3"/>
        <v>46.3</v>
      </c>
      <c r="D138" s="82">
        <v>46.3</v>
      </c>
      <c r="E138" s="82">
        <v>34.5</v>
      </c>
      <c r="F138" s="111"/>
      <c r="G138" s="110">
        <f t="shared" si="4"/>
        <v>38</v>
      </c>
      <c r="H138" s="82">
        <v>38</v>
      </c>
      <c r="I138" s="82">
        <v>28.2</v>
      </c>
      <c r="J138" s="111"/>
    </row>
    <row r="139" spans="1:10" ht="25.5" x14ac:dyDescent="0.2">
      <c r="A139" s="42" t="s">
        <v>311</v>
      </c>
      <c r="B139" s="88" t="s">
        <v>195</v>
      </c>
      <c r="C139" s="105">
        <f t="shared" si="3"/>
        <v>3.0999999999999996</v>
      </c>
      <c r="D139" s="33">
        <f>SUM(D140:D142)</f>
        <v>3.0999999999999996</v>
      </c>
      <c r="E139" s="33">
        <f>SUM(E140:E142)</f>
        <v>0</v>
      </c>
      <c r="F139" s="106">
        <f>SUM(F140:F142)</f>
        <v>0</v>
      </c>
      <c r="G139" s="105">
        <f t="shared" si="4"/>
        <v>3.0999999999999996</v>
      </c>
      <c r="H139" s="33">
        <f>SUM(H140:H142)</f>
        <v>3.0999999999999996</v>
      </c>
      <c r="I139" s="33">
        <f>SUM(I140:I142)</f>
        <v>0</v>
      </c>
      <c r="J139" s="106">
        <f>SUM(J140:J142)</f>
        <v>0</v>
      </c>
    </row>
    <row r="140" spans="1:10" ht="25.5" x14ac:dyDescent="0.2">
      <c r="A140" s="43" t="s">
        <v>312</v>
      </c>
      <c r="B140" s="92" t="s">
        <v>285</v>
      </c>
      <c r="C140" s="107">
        <f t="shared" si="3"/>
        <v>1</v>
      </c>
      <c r="D140" s="36">
        <v>1</v>
      </c>
      <c r="E140" s="33"/>
      <c r="F140" s="106"/>
      <c r="G140" s="107">
        <f t="shared" si="4"/>
        <v>1</v>
      </c>
      <c r="H140" s="36">
        <v>1</v>
      </c>
      <c r="I140" s="33"/>
      <c r="J140" s="106"/>
    </row>
    <row r="141" spans="1:10" ht="12.95" customHeight="1" x14ac:dyDescent="0.2">
      <c r="A141" s="43" t="s">
        <v>488</v>
      </c>
      <c r="B141" s="91" t="s">
        <v>286</v>
      </c>
      <c r="C141" s="107">
        <f t="shared" si="3"/>
        <v>0.7</v>
      </c>
      <c r="D141" s="36">
        <v>0.7</v>
      </c>
      <c r="E141" s="36"/>
      <c r="F141" s="109"/>
      <c r="G141" s="107">
        <f t="shared" si="4"/>
        <v>0.7</v>
      </c>
      <c r="H141" s="36">
        <v>0.7</v>
      </c>
      <c r="I141" s="36"/>
      <c r="J141" s="109"/>
    </row>
    <row r="142" spans="1:10" ht="12.95" customHeight="1" x14ac:dyDescent="0.2">
      <c r="A142" s="43" t="s">
        <v>489</v>
      </c>
      <c r="B142" s="91" t="s">
        <v>287</v>
      </c>
      <c r="C142" s="107">
        <f t="shared" si="3"/>
        <v>1.4</v>
      </c>
      <c r="D142" s="36">
        <v>1.4</v>
      </c>
      <c r="E142" s="36"/>
      <c r="F142" s="109"/>
      <c r="G142" s="107">
        <f t="shared" si="4"/>
        <v>1.4</v>
      </c>
      <c r="H142" s="36">
        <v>1.4</v>
      </c>
      <c r="I142" s="36"/>
      <c r="J142" s="109"/>
    </row>
    <row r="143" spans="1:10" ht="25.5" x14ac:dyDescent="0.2">
      <c r="A143" s="42" t="s">
        <v>313</v>
      </c>
      <c r="B143" s="88" t="s">
        <v>142</v>
      </c>
      <c r="C143" s="105">
        <f t="shared" si="3"/>
        <v>163.80000000000001</v>
      </c>
      <c r="D143" s="33">
        <f>D144</f>
        <v>161</v>
      </c>
      <c r="E143" s="33">
        <f>E144</f>
        <v>110.4</v>
      </c>
      <c r="F143" s="106">
        <f>F144</f>
        <v>2.8</v>
      </c>
      <c r="G143" s="105">
        <f t="shared" si="4"/>
        <v>163.70000000000002</v>
      </c>
      <c r="H143" s="33">
        <f>H144</f>
        <v>160.9</v>
      </c>
      <c r="I143" s="33">
        <f>I144</f>
        <v>110.3</v>
      </c>
      <c r="J143" s="106">
        <f>J144</f>
        <v>2.8</v>
      </c>
    </row>
    <row r="144" spans="1:10" ht="12.95" customHeight="1" x14ac:dyDescent="0.2">
      <c r="A144" s="43" t="s">
        <v>314</v>
      </c>
      <c r="B144" s="91" t="s">
        <v>290</v>
      </c>
      <c r="C144" s="107">
        <f t="shared" si="3"/>
        <v>163.80000000000001</v>
      </c>
      <c r="D144" s="36">
        <v>161</v>
      </c>
      <c r="E144" s="36">
        <v>110.4</v>
      </c>
      <c r="F144" s="109">
        <v>2.8</v>
      </c>
      <c r="G144" s="107">
        <f t="shared" si="4"/>
        <v>163.70000000000002</v>
      </c>
      <c r="H144" s="36">
        <v>160.9</v>
      </c>
      <c r="I144" s="36">
        <v>110.3</v>
      </c>
      <c r="J144" s="109">
        <v>2.8</v>
      </c>
    </row>
    <row r="145" spans="1:10" ht="12.95" customHeight="1" x14ac:dyDescent="0.2">
      <c r="A145" s="42" t="s">
        <v>490</v>
      </c>
      <c r="B145" s="88" t="s">
        <v>257</v>
      </c>
      <c r="C145" s="105">
        <f t="shared" si="3"/>
        <v>53.1</v>
      </c>
      <c r="D145" s="33">
        <f>D146+D147</f>
        <v>53.1</v>
      </c>
      <c r="E145" s="33">
        <f>E146+E147</f>
        <v>22.1</v>
      </c>
      <c r="F145" s="106">
        <f>F146+F147</f>
        <v>0</v>
      </c>
      <c r="G145" s="105">
        <f t="shared" si="4"/>
        <v>53.1</v>
      </c>
      <c r="H145" s="33">
        <f>H146+H147</f>
        <v>53.1</v>
      </c>
      <c r="I145" s="33">
        <f>I146+I147</f>
        <v>22.1</v>
      </c>
      <c r="J145" s="106">
        <f>J146+J147</f>
        <v>0</v>
      </c>
    </row>
    <row r="146" spans="1:10" ht="12.95" customHeight="1" x14ac:dyDescent="0.2">
      <c r="A146" s="43" t="s">
        <v>491</v>
      </c>
      <c r="B146" s="91" t="s">
        <v>292</v>
      </c>
      <c r="C146" s="107">
        <f t="shared" si="3"/>
        <v>7.7</v>
      </c>
      <c r="D146" s="36">
        <v>7.7</v>
      </c>
      <c r="E146" s="36"/>
      <c r="F146" s="109"/>
      <c r="G146" s="107">
        <f t="shared" si="4"/>
        <v>7.7</v>
      </c>
      <c r="H146" s="36">
        <v>7.7</v>
      </c>
      <c r="I146" s="36"/>
      <c r="J146" s="109"/>
    </row>
    <row r="147" spans="1:10" ht="12.95" customHeight="1" x14ac:dyDescent="0.2">
      <c r="A147" s="84" t="s">
        <v>492</v>
      </c>
      <c r="B147" s="98" t="s">
        <v>293</v>
      </c>
      <c r="C147" s="110">
        <f t="shared" si="3"/>
        <v>45.4</v>
      </c>
      <c r="D147" s="82">
        <v>45.4</v>
      </c>
      <c r="E147" s="36">
        <v>22.1</v>
      </c>
      <c r="F147" s="109"/>
      <c r="G147" s="110">
        <f t="shared" si="4"/>
        <v>45.4</v>
      </c>
      <c r="H147" s="82">
        <v>45.4</v>
      </c>
      <c r="I147" s="36">
        <v>22.1</v>
      </c>
      <c r="J147" s="109"/>
    </row>
    <row r="148" spans="1:10" ht="12.95" customHeight="1" x14ac:dyDescent="0.2">
      <c r="A148" s="42" t="s">
        <v>315</v>
      </c>
      <c r="B148" s="90" t="s">
        <v>105</v>
      </c>
      <c r="C148" s="105">
        <f t="shared" si="3"/>
        <v>490.80000000000007</v>
      </c>
      <c r="D148" s="33">
        <f>D149+D151+D155+D157</f>
        <v>490.80000000000007</v>
      </c>
      <c r="E148" s="33">
        <f>E149+E151+E155+E157</f>
        <v>273.39999999999998</v>
      </c>
      <c r="F148" s="106">
        <f>F149+F151+F155+F157</f>
        <v>0</v>
      </c>
      <c r="G148" s="105">
        <f t="shared" si="4"/>
        <v>472</v>
      </c>
      <c r="H148" s="33">
        <f>H149+H151+H155+H157</f>
        <v>472</v>
      </c>
      <c r="I148" s="33">
        <f>I149+I151+I155+I157</f>
        <v>260.40000000000003</v>
      </c>
      <c r="J148" s="106">
        <f>J149+J151+J155+J157</f>
        <v>0</v>
      </c>
    </row>
    <row r="149" spans="1:10" ht="27" customHeight="1" x14ac:dyDescent="0.2">
      <c r="A149" s="83" t="s">
        <v>316</v>
      </c>
      <c r="B149" s="100" t="s">
        <v>151</v>
      </c>
      <c r="C149" s="114">
        <f t="shared" ref="C149:C150" si="24">D149+F149</f>
        <v>148</v>
      </c>
      <c r="D149" s="81">
        <f>D150</f>
        <v>148</v>
      </c>
      <c r="E149" s="81">
        <f>E150</f>
        <v>110</v>
      </c>
      <c r="F149" s="115">
        <f>F150</f>
        <v>0</v>
      </c>
      <c r="G149" s="114">
        <f t="shared" ref="G149:G150" si="25">H149+J149</f>
        <v>132.1</v>
      </c>
      <c r="H149" s="81">
        <f>H150</f>
        <v>132.1</v>
      </c>
      <c r="I149" s="81">
        <f>I150</f>
        <v>97.9</v>
      </c>
      <c r="J149" s="115">
        <f>J150</f>
        <v>0</v>
      </c>
    </row>
    <row r="150" spans="1:10" ht="12.95" customHeight="1" x14ac:dyDescent="0.2">
      <c r="A150" s="84" t="s">
        <v>317</v>
      </c>
      <c r="B150" s="94" t="s">
        <v>273</v>
      </c>
      <c r="C150" s="110">
        <f t="shared" si="24"/>
        <v>148</v>
      </c>
      <c r="D150" s="82">
        <v>148</v>
      </c>
      <c r="E150" s="82">
        <v>110</v>
      </c>
      <c r="F150" s="111"/>
      <c r="G150" s="110">
        <f t="shared" si="25"/>
        <v>132.1</v>
      </c>
      <c r="H150" s="82">
        <v>132.1</v>
      </c>
      <c r="I150" s="82">
        <v>97.9</v>
      </c>
      <c r="J150" s="111"/>
    </row>
    <row r="151" spans="1:10" ht="25.5" x14ac:dyDescent="0.2">
      <c r="A151" s="42" t="s">
        <v>318</v>
      </c>
      <c r="B151" s="88" t="s">
        <v>195</v>
      </c>
      <c r="C151" s="105">
        <f t="shared" si="3"/>
        <v>5.3</v>
      </c>
      <c r="D151" s="33">
        <f>SUM(D152:D154)</f>
        <v>5.3</v>
      </c>
      <c r="E151" s="33">
        <f>SUM(E152:E154)</f>
        <v>0</v>
      </c>
      <c r="F151" s="106">
        <f>SUM(F152:F154)</f>
        <v>0</v>
      </c>
      <c r="G151" s="105">
        <f t="shared" si="4"/>
        <v>5.3</v>
      </c>
      <c r="H151" s="33">
        <f>SUM(H152:H154)</f>
        <v>5.3</v>
      </c>
      <c r="I151" s="33">
        <f>SUM(I152:I154)</f>
        <v>0</v>
      </c>
      <c r="J151" s="106">
        <f>SUM(J152:J154)</f>
        <v>0</v>
      </c>
    </row>
    <row r="152" spans="1:10" ht="25.5" x14ac:dyDescent="0.2">
      <c r="A152" s="43" t="s">
        <v>319</v>
      </c>
      <c r="B152" s="92" t="s">
        <v>285</v>
      </c>
      <c r="C152" s="107">
        <f t="shared" si="3"/>
        <v>1</v>
      </c>
      <c r="D152" s="36">
        <v>1</v>
      </c>
      <c r="E152" s="36"/>
      <c r="F152" s="106"/>
      <c r="G152" s="107">
        <f t="shared" si="4"/>
        <v>1</v>
      </c>
      <c r="H152" s="36">
        <v>1</v>
      </c>
      <c r="I152" s="36"/>
      <c r="J152" s="106"/>
    </row>
    <row r="153" spans="1:10" ht="12.95" customHeight="1" x14ac:dyDescent="0.2">
      <c r="A153" s="43" t="s">
        <v>493</v>
      </c>
      <c r="B153" s="91" t="s">
        <v>286</v>
      </c>
      <c r="C153" s="107">
        <f t="shared" si="3"/>
        <v>1.5</v>
      </c>
      <c r="D153" s="36">
        <v>1.5</v>
      </c>
      <c r="E153" s="36"/>
      <c r="F153" s="109"/>
      <c r="G153" s="107">
        <f t="shared" si="4"/>
        <v>1.5</v>
      </c>
      <c r="H153" s="36">
        <v>1.5</v>
      </c>
      <c r="I153" s="36"/>
      <c r="J153" s="109"/>
    </row>
    <row r="154" spans="1:10" ht="12.95" customHeight="1" x14ac:dyDescent="0.2">
      <c r="A154" s="43" t="s">
        <v>494</v>
      </c>
      <c r="B154" s="91" t="s">
        <v>287</v>
      </c>
      <c r="C154" s="107">
        <f t="shared" si="3"/>
        <v>2.8</v>
      </c>
      <c r="D154" s="36">
        <v>2.8</v>
      </c>
      <c r="E154" s="36"/>
      <c r="F154" s="109"/>
      <c r="G154" s="107">
        <f t="shared" si="4"/>
        <v>2.8</v>
      </c>
      <c r="H154" s="36">
        <v>2.8</v>
      </c>
      <c r="I154" s="36"/>
      <c r="J154" s="109"/>
    </row>
    <row r="155" spans="1:10" ht="25.5" x14ac:dyDescent="0.2">
      <c r="A155" s="42" t="s">
        <v>320</v>
      </c>
      <c r="B155" s="88" t="s">
        <v>142</v>
      </c>
      <c r="C155" s="105">
        <f t="shared" si="3"/>
        <v>168.9</v>
      </c>
      <c r="D155" s="33">
        <f>D156</f>
        <v>168.9</v>
      </c>
      <c r="E155" s="33">
        <f>E156</f>
        <v>113.5</v>
      </c>
      <c r="F155" s="106">
        <f>F156</f>
        <v>0</v>
      </c>
      <c r="G155" s="105">
        <f t="shared" si="4"/>
        <v>168.8</v>
      </c>
      <c r="H155" s="33">
        <f>H156</f>
        <v>168.8</v>
      </c>
      <c r="I155" s="33">
        <f>I156</f>
        <v>113.4</v>
      </c>
      <c r="J155" s="106">
        <f>J156</f>
        <v>0</v>
      </c>
    </row>
    <row r="156" spans="1:10" ht="12.95" customHeight="1" x14ac:dyDescent="0.2">
      <c r="A156" s="43" t="s">
        <v>321</v>
      </c>
      <c r="B156" s="91" t="s">
        <v>290</v>
      </c>
      <c r="C156" s="107">
        <f t="shared" si="3"/>
        <v>168.9</v>
      </c>
      <c r="D156" s="36">
        <v>168.9</v>
      </c>
      <c r="E156" s="36">
        <v>113.5</v>
      </c>
      <c r="F156" s="106"/>
      <c r="G156" s="107">
        <f t="shared" si="4"/>
        <v>168.8</v>
      </c>
      <c r="H156" s="36">
        <v>168.8</v>
      </c>
      <c r="I156" s="36">
        <v>113.4</v>
      </c>
      <c r="J156" s="106"/>
    </row>
    <row r="157" spans="1:10" ht="12.75" customHeight="1" x14ac:dyDescent="0.2">
      <c r="A157" s="42" t="s">
        <v>495</v>
      </c>
      <c r="B157" s="88" t="s">
        <v>257</v>
      </c>
      <c r="C157" s="105">
        <f t="shared" si="3"/>
        <v>168.6</v>
      </c>
      <c r="D157" s="33">
        <f>D158+D159</f>
        <v>168.6</v>
      </c>
      <c r="E157" s="33">
        <f>E158+E159</f>
        <v>49.9</v>
      </c>
      <c r="F157" s="106">
        <f>F158+F159</f>
        <v>0</v>
      </c>
      <c r="G157" s="105">
        <f t="shared" si="4"/>
        <v>165.79999999999998</v>
      </c>
      <c r="H157" s="33">
        <f>H158+H159</f>
        <v>165.79999999999998</v>
      </c>
      <c r="I157" s="33">
        <f>I158+I159</f>
        <v>49.1</v>
      </c>
      <c r="J157" s="106">
        <f>J158+J159</f>
        <v>0</v>
      </c>
    </row>
    <row r="158" spans="1:10" ht="12.95" customHeight="1" x14ac:dyDescent="0.2">
      <c r="A158" s="43" t="s">
        <v>496</v>
      </c>
      <c r="B158" s="91" t="s">
        <v>292</v>
      </c>
      <c r="C158" s="107">
        <f t="shared" si="3"/>
        <v>8.6</v>
      </c>
      <c r="D158" s="36">
        <v>8.6</v>
      </c>
      <c r="E158" s="36"/>
      <c r="F158" s="109"/>
      <c r="G158" s="107">
        <f t="shared" si="4"/>
        <v>8.6</v>
      </c>
      <c r="H158" s="36">
        <v>8.6</v>
      </c>
      <c r="I158" s="36"/>
      <c r="J158" s="109"/>
    </row>
    <row r="159" spans="1:10" ht="12.95" customHeight="1" x14ac:dyDescent="0.2">
      <c r="A159" s="84" t="s">
        <v>601</v>
      </c>
      <c r="B159" s="98" t="s">
        <v>293</v>
      </c>
      <c r="C159" s="110">
        <f t="shared" si="3"/>
        <v>160</v>
      </c>
      <c r="D159" s="82">
        <v>160</v>
      </c>
      <c r="E159" s="36">
        <v>49.9</v>
      </c>
      <c r="F159" s="109"/>
      <c r="G159" s="110">
        <f t="shared" si="4"/>
        <v>157.19999999999999</v>
      </c>
      <c r="H159" s="82">
        <v>157.19999999999999</v>
      </c>
      <c r="I159" s="36">
        <v>49.1</v>
      </c>
      <c r="J159" s="109"/>
    </row>
    <row r="160" spans="1:10" ht="12.95" customHeight="1" x14ac:dyDescent="0.2">
      <c r="A160" s="42" t="s">
        <v>322</v>
      </c>
      <c r="B160" s="90" t="s">
        <v>106</v>
      </c>
      <c r="C160" s="105">
        <f t="shared" si="3"/>
        <v>257.29999999999995</v>
      </c>
      <c r="D160" s="33">
        <f>D161+D163+D167+D169</f>
        <v>257.29999999999995</v>
      </c>
      <c r="E160" s="33">
        <f t="shared" ref="E160:F160" si="26">E161+E163+E167+E169</f>
        <v>154.19999999999999</v>
      </c>
      <c r="F160" s="106">
        <f t="shared" si="26"/>
        <v>0</v>
      </c>
      <c r="G160" s="105">
        <f t="shared" si="4"/>
        <v>242.4</v>
      </c>
      <c r="H160" s="33">
        <f>H161+H163+H167+H169</f>
        <v>242.4</v>
      </c>
      <c r="I160" s="33">
        <f t="shared" ref="I160" si="27">I161+I163+I167+I169</f>
        <v>145.4</v>
      </c>
      <c r="J160" s="106">
        <f t="shared" ref="J160" si="28">J161+J163+J167+J169</f>
        <v>0</v>
      </c>
    </row>
    <row r="161" spans="1:10" ht="24" customHeight="1" x14ac:dyDescent="0.2">
      <c r="A161" s="83" t="s">
        <v>323</v>
      </c>
      <c r="B161" s="100" t="s">
        <v>151</v>
      </c>
      <c r="C161" s="114">
        <f t="shared" ref="C161:C162" si="29">D161+F161</f>
        <v>38.9</v>
      </c>
      <c r="D161" s="81">
        <f>D162</f>
        <v>38.9</v>
      </c>
      <c r="E161" s="81">
        <f>E162</f>
        <v>29</v>
      </c>
      <c r="F161" s="115">
        <f>F162</f>
        <v>0</v>
      </c>
      <c r="G161" s="114">
        <f t="shared" ref="G161:G162" si="30">H161+J161</f>
        <v>30.4</v>
      </c>
      <c r="H161" s="81">
        <f>H162</f>
        <v>30.4</v>
      </c>
      <c r="I161" s="81">
        <f>I162</f>
        <v>22.5</v>
      </c>
      <c r="J161" s="115">
        <f>J162</f>
        <v>0</v>
      </c>
    </row>
    <row r="162" spans="1:10" ht="12.95" customHeight="1" x14ac:dyDescent="0.2">
      <c r="A162" s="84" t="s">
        <v>324</v>
      </c>
      <c r="B162" s="94" t="s">
        <v>273</v>
      </c>
      <c r="C162" s="110">
        <f t="shared" si="29"/>
        <v>38.9</v>
      </c>
      <c r="D162" s="82">
        <v>38.9</v>
      </c>
      <c r="E162" s="82">
        <v>29</v>
      </c>
      <c r="F162" s="111"/>
      <c r="G162" s="110">
        <f t="shared" si="30"/>
        <v>30.4</v>
      </c>
      <c r="H162" s="82">
        <v>30.4</v>
      </c>
      <c r="I162" s="82">
        <v>22.5</v>
      </c>
      <c r="J162" s="111"/>
    </row>
    <row r="163" spans="1:10" ht="25.5" x14ac:dyDescent="0.2">
      <c r="A163" s="42" t="s">
        <v>325</v>
      </c>
      <c r="B163" s="88" t="s">
        <v>195</v>
      </c>
      <c r="C163" s="105">
        <f t="shared" ref="C163:C249" si="31">D163+F163</f>
        <v>4.9000000000000004</v>
      </c>
      <c r="D163" s="33">
        <f>SUM(D164:D166)</f>
        <v>4.9000000000000004</v>
      </c>
      <c r="E163" s="33">
        <f>SUM(E164:E166)</f>
        <v>0</v>
      </c>
      <c r="F163" s="106">
        <f>SUM(F164:F166)</f>
        <v>0</v>
      </c>
      <c r="G163" s="105">
        <f t="shared" ref="G163:G171" si="32">H163+J163</f>
        <v>4.9000000000000004</v>
      </c>
      <c r="H163" s="33">
        <f>SUM(H164:H166)</f>
        <v>4.9000000000000004</v>
      </c>
      <c r="I163" s="33">
        <f>SUM(I164:I166)</f>
        <v>0</v>
      </c>
      <c r="J163" s="106">
        <f>SUM(J164:J166)</f>
        <v>0</v>
      </c>
    </row>
    <row r="164" spans="1:10" ht="25.5" x14ac:dyDescent="0.2">
      <c r="A164" s="43" t="s">
        <v>326</v>
      </c>
      <c r="B164" s="92" t="s">
        <v>285</v>
      </c>
      <c r="C164" s="107">
        <f t="shared" si="31"/>
        <v>1</v>
      </c>
      <c r="D164" s="36">
        <v>1</v>
      </c>
      <c r="E164" s="36"/>
      <c r="F164" s="109"/>
      <c r="G164" s="107">
        <f t="shared" si="32"/>
        <v>1</v>
      </c>
      <c r="H164" s="36">
        <v>1</v>
      </c>
      <c r="I164" s="36"/>
      <c r="J164" s="109"/>
    </row>
    <row r="165" spans="1:10" ht="12.95" customHeight="1" x14ac:dyDescent="0.2">
      <c r="A165" s="43" t="s">
        <v>497</v>
      </c>
      <c r="B165" s="91" t="s">
        <v>286</v>
      </c>
      <c r="C165" s="107">
        <f t="shared" si="31"/>
        <v>2.1</v>
      </c>
      <c r="D165" s="36">
        <v>2.1</v>
      </c>
      <c r="E165" s="36"/>
      <c r="F165" s="109"/>
      <c r="G165" s="107">
        <f t="shared" si="32"/>
        <v>2.1</v>
      </c>
      <c r="H165" s="36">
        <v>2.1</v>
      </c>
      <c r="I165" s="36"/>
      <c r="J165" s="109"/>
    </row>
    <row r="166" spans="1:10" ht="12.95" customHeight="1" x14ac:dyDescent="0.2">
      <c r="A166" s="43" t="s">
        <v>498</v>
      </c>
      <c r="B166" s="91" t="s">
        <v>287</v>
      </c>
      <c r="C166" s="107">
        <f t="shared" si="31"/>
        <v>1.8</v>
      </c>
      <c r="D166" s="36">
        <v>1.8</v>
      </c>
      <c r="E166" s="36"/>
      <c r="F166" s="109"/>
      <c r="G166" s="107">
        <f t="shared" si="32"/>
        <v>1.8</v>
      </c>
      <c r="H166" s="36">
        <v>1.8</v>
      </c>
      <c r="I166" s="36"/>
      <c r="J166" s="109"/>
    </row>
    <row r="167" spans="1:10" ht="25.5" x14ac:dyDescent="0.2">
      <c r="A167" s="42" t="s">
        <v>327</v>
      </c>
      <c r="B167" s="88" t="s">
        <v>142</v>
      </c>
      <c r="C167" s="105">
        <f t="shared" si="31"/>
        <v>163.6</v>
      </c>
      <c r="D167" s="33">
        <f>D168</f>
        <v>163.6</v>
      </c>
      <c r="E167" s="33">
        <f>E168</f>
        <v>107</v>
      </c>
      <c r="F167" s="106">
        <f>F168</f>
        <v>0</v>
      </c>
      <c r="G167" s="105">
        <f t="shared" si="32"/>
        <v>160.5</v>
      </c>
      <c r="H167" s="33">
        <f>H168</f>
        <v>160.5</v>
      </c>
      <c r="I167" s="33">
        <f>I168</f>
        <v>104.7</v>
      </c>
      <c r="J167" s="106">
        <f>J168</f>
        <v>0</v>
      </c>
    </row>
    <row r="168" spans="1:10" ht="12.95" customHeight="1" x14ac:dyDescent="0.2">
      <c r="A168" s="43" t="s">
        <v>328</v>
      </c>
      <c r="B168" s="91" t="s">
        <v>290</v>
      </c>
      <c r="C168" s="107">
        <f t="shared" si="31"/>
        <v>163.6</v>
      </c>
      <c r="D168" s="36">
        <v>163.6</v>
      </c>
      <c r="E168" s="36">
        <v>107</v>
      </c>
      <c r="F168" s="109"/>
      <c r="G168" s="107">
        <f t="shared" si="32"/>
        <v>160.5</v>
      </c>
      <c r="H168" s="36">
        <v>160.5</v>
      </c>
      <c r="I168" s="36">
        <v>104.7</v>
      </c>
      <c r="J168" s="109"/>
    </row>
    <row r="169" spans="1:10" ht="12.95" customHeight="1" x14ac:dyDescent="0.2">
      <c r="A169" s="42" t="s">
        <v>499</v>
      </c>
      <c r="B169" s="88" t="s">
        <v>257</v>
      </c>
      <c r="C169" s="105">
        <f t="shared" si="31"/>
        <v>49.9</v>
      </c>
      <c r="D169" s="33">
        <f>D170+D171</f>
        <v>49.9</v>
      </c>
      <c r="E169" s="33">
        <f>E170+E171</f>
        <v>18.2</v>
      </c>
      <c r="F169" s="106">
        <f>F170+F171</f>
        <v>0</v>
      </c>
      <c r="G169" s="105">
        <f t="shared" si="32"/>
        <v>46.6</v>
      </c>
      <c r="H169" s="33">
        <f>H170+H171</f>
        <v>46.6</v>
      </c>
      <c r="I169" s="33">
        <f>I170+I171</f>
        <v>18.2</v>
      </c>
      <c r="J169" s="106">
        <f>J170+J171</f>
        <v>0</v>
      </c>
    </row>
    <row r="170" spans="1:10" ht="12.95" customHeight="1" x14ac:dyDescent="0.2">
      <c r="A170" s="43" t="s">
        <v>500</v>
      </c>
      <c r="B170" s="91" t="s">
        <v>292</v>
      </c>
      <c r="C170" s="107">
        <f t="shared" si="31"/>
        <v>4</v>
      </c>
      <c r="D170" s="36">
        <v>4</v>
      </c>
      <c r="E170" s="36"/>
      <c r="F170" s="109"/>
      <c r="G170" s="107">
        <f t="shared" si="32"/>
        <v>4</v>
      </c>
      <c r="H170" s="36">
        <v>4</v>
      </c>
      <c r="I170" s="36"/>
      <c r="J170" s="109"/>
    </row>
    <row r="171" spans="1:10" ht="12.95" customHeight="1" x14ac:dyDescent="0.2">
      <c r="A171" s="84" t="s">
        <v>501</v>
      </c>
      <c r="B171" s="98" t="s">
        <v>293</v>
      </c>
      <c r="C171" s="110">
        <f t="shared" si="31"/>
        <v>45.9</v>
      </c>
      <c r="D171" s="82">
        <v>45.9</v>
      </c>
      <c r="E171" s="36">
        <v>18.2</v>
      </c>
      <c r="F171" s="109"/>
      <c r="G171" s="110">
        <f t="shared" si="32"/>
        <v>42.6</v>
      </c>
      <c r="H171" s="82">
        <v>42.6</v>
      </c>
      <c r="I171" s="36">
        <v>18.2</v>
      </c>
      <c r="J171" s="109"/>
    </row>
    <row r="172" spans="1:10" ht="12.95" customHeight="1" x14ac:dyDescent="0.2">
      <c r="A172" s="42" t="s">
        <v>329</v>
      </c>
      <c r="B172" s="90" t="s">
        <v>107</v>
      </c>
      <c r="C172" s="119">
        <f>C173+C175+C178+C180</f>
        <v>438.1</v>
      </c>
      <c r="D172" s="33">
        <f t="shared" ref="D172:F172" si="33">D173+D175+D178+D180</f>
        <v>434.40000000000003</v>
      </c>
      <c r="E172" s="33">
        <f t="shared" si="33"/>
        <v>244.8</v>
      </c>
      <c r="F172" s="122">
        <f t="shared" si="33"/>
        <v>3.7</v>
      </c>
      <c r="G172" s="119">
        <f>G173+G175+G178+G180</f>
        <v>423</v>
      </c>
      <c r="H172" s="33">
        <f t="shared" ref="H172" si="34">H173+H175+H178+H180</f>
        <v>419.29999999999995</v>
      </c>
      <c r="I172" s="33">
        <f t="shared" ref="I172" si="35">I173+I175+I178+I180</f>
        <v>235.5</v>
      </c>
      <c r="J172" s="122">
        <f t="shared" ref="J172" si="36">J173+J175+J178+J180</f>
        <v>3.7</v>
      </c>
    </row>
    <row r="173" spans="1:10" ht="25.5" customHeight="1" x14ac:dyDescent="0.2">
      <c r="A173" s="83" t="s">
        <v>330</v>
      </c>
      <c r="B173" s="100" t="s">
        <v>151</v>
      </c>
      <c r="C173" s="114">
        <f t="shared" ref="C173:C174" si="37">D173+F173</f>
        <v>107</v>
      </c>
      <c r="D173" s="81">
        <f>D174</f>
        <v>107</v>
      </c>
      <c r="E173" s="81">
        <f>E174</f>
        <v>79.5</v>
      </c>
      <c r="F173" s="115">
        <f>F174</f>
        <v>0</v>
      </c>
      <c r="G173" s="114">
        <f t="shared" ref="G173:G174" si="38">H173+J173</f>
        <v>95.8</v>
      </c>
      <c r="H173" s="81">
        <f>H174</f>
        <v>95.8</v>
      </c>
      <c r="I173" s="81">
        <f>I174</f>
        <v>71</v>
      </c>
      <c r="J173" s="115">
        <f>J174</f>
        <v>0</v>
      </c>
    </row>
    <row r="174" spans="1:10" ht="12.95" customHeight="1" x14ac:dyDescent="0.2">
      <c r="A174" s="84" t="s">
        <v>331</v>
      </c>
      <c r="B174" s="94" t="s">
        <v>273</v>
      </c>
      <c r="C174" s="110">
        <f t="shared" si="37"/>
        <v>107</v>
      </c>
      <c r="D174" s="82">
        <v>107</v>
      </c>
      <c r="E174" s="82">
        <v>79.5</v>
      </c>
      <c r="F174" s="111"/>
      <c r="G174" s="110">
        <f t="shared" si="38"/>
        <v>95.8</v>
      </c>
      <c r="H174" s="82">
        <v>95.8</v>
      </c>
      <c r="I174" s="82">
        <v>71</v>
      </c>
      <c r="J174" s="111"/>
    </row>
    <row r="175" spans="1:10" ht="25.5" x14ac:dyDescent="0.2">
      <c r="A175" s="42" t="s">
        <v>333</v>
      </c>
      <c r="B175" s="88" t="s">
        <v>195</v>
      </c>
      <c r="C175" s="105">
        <f t="shared" si="31"/>
        <v>3.7</v>
      </c>
      <c r="D175" s="33">
        <f>D176+D177</f>
        <v>3.7</v>
      </c>
      <c r="E175" s="33">
        <f>E176+E177</f>
        <v>0</v>
      </c>
      <c r="F175" s="106">
        <f>F176+F177</f>
        <v>0</v>
      </c>
      <c r="G175" s="105">
        <f t="shared" ref="G175:G259" si="39">H175+J175</f>
        <v>3.7</v>
      </c>
      <c r="H175" s="33">
        <f>H176+H177</f>
        <v>3.7</v>
      </c>
      <c r="I175" s="33">
        <f>I176+I177</f>
        <v>0</v>
      </c>
      <c r="J175" s="106">
        <f>J176+J177</f>
        <v>0</v>
      </c>
    </row>
    <row r="176" spans="1:10" ht="25.5" x14ac:dyDescent="0.2">
      <c r="A176" s="43" t="s">
        <v>331</v>
      </c>
      <c r="B176" s="92" t="s">
        <v>285</v>
      </c>
      <c r="C176" s="107">
        <f t="shared" si="31"/>
        <v>1</v>
      </c>
      <c r="D176" s="36">
        <v>1</v>
      </c>
      <c r="E176" s="33"/>
      <c r="F176" s="106"/>
      <c r="G176" s="107">
        <f t="shared" si="39"/>
        <v>1</v>
      </c>
      <c r="H176" s="36">
        <v>1</v>
      </c>
      <c r="I176" s="33"/>
      <c r="J176" s="106"/>
    </row>
    <row r="177" spans="1:10" ht="12.95" customHeight="1" x14ac:dyDescent="0.2">
      <c r="A177" s="43" t="s">
        <v>332</v>
      </c>
      <c r="B177" s="91" t="s">
        <v>287</v>
      </c>
      <c r="C177" s="107">
        <f t="shared" si="31"/>
        <v>2.7</v>
      </c>
      <c r="D177" s="36">
        <v>2.7</v>
      </c>
      <c r="E177" s="33"/>
      <c r="F177" s="106"/>
      <c r="G177" s="107">
        <f t="shared" si="39"/>
        <v>2.7</v>
      </c>
      <c r="H177" s="36">
        <v>2.7</v>
      </c>
      <c r="I177" s="33"/>
      <c r="J177" s="106"/>
    </row>
    <row r="178" spans="1:10" ht="25.5" x14ac:dyDescent="0.2">
      <c r="A178" s="42" t="s">
        <v>334</v>
      </c>
      <c r="B178" s="88" t="s">
        <v>142</v>
      </c>
      <c r="C178" s="105">
        <f t="shared" si="31"/>
        <v>189.1</v>
      </c>
      <c r="D178" s="33">
        <f>D179</f>
        <v>185.4</v>
      </c>
      <c r="E178" s="33">
        <f>E179</f>
        <v>122.4</v>
      </c>
      <c r="F178" s="106">
        <f>F179</f>
        <v>3.7</v>
      </c>
      <c r="G178" s="105">
        <f t="shared" si="39"/>
        <v>188.1</v>
      </c>
      <c r="H178" s="33">
        <f>H179</f>
        <v>184.4</v>
      </c>
      <c r="I178" s="33">
        <f>I179</f>
        <v>121.6</v>
      </c>
      <c r="J178" s="106">
        <f>J179</f>
        <v>3.7</v>
      </c>
    </row>
    <row r="179" spans="1:10" ht="12.95" customHeight="1" x14ac:dyDescent="0.2">
      <c r="A179" s="43" t="s">
        <v>335</v>
      </c>
      <c r="B179" s="91" t="s">
        <v>290</v>
      </c>
      <c r="C179" s="107">
        <f t="shared" si="31"/>
        <v>189.1</v>
      </c>
      <c r="D179" s="36">
        <v>185.4</v>
      </c>
      <c r="E179" s="36">
        <v>122.4</v>
      </c>
      <c r="F179" s="109">
        <v>3.7</v>
      </c>
      <c r="G179" s="107">
        <f t="shared" si="39"/>
        <v>188.1</v>
      </c>
      <c r="H179" s="36">
        <v>184.4</v>
      </c>
      <c r="I179" s="36">
        <v>121.6</v>
      </c>
      <c r="J179" s="109">
        <v>3.7</v>
      </c>
    </row>
    <row r="180" spans="1:10" ht="12.95" customHeight="1" x14ac:dyDescent="0.2">
      <c r="A180" s="42" t="s">
        <v>502</v>
      </c>
      <c r="B180" s="88" t="s">
        <v>257</v>
      </c>
      <c r="C180" s="105">
        <f t="shared" si="31"/>
        <v>138.30000000000001</v>
      </c>
      <c r="D180" s="33">
        <f>D181+D182</f>
        <v>138.30000000000001</v>
      </c>
      <c r="E180" s="33">
        <f>E181+E182</f>
        <v>42.9</v>
      </c>
      <c r="F180" s="106">
        <f>F181+F182</f>
        <v>0</v>
      </c>
      <c r="G180" s="105">
        <f t="shared" si="39"/>
        <v>135.4</v>
      </c>
      <c r="H180" s="33">
        <f>H181+H182</f>
        <v>135.4</v>
      </c>
      <c r="I180" s="33">
        <f>I181+I182</f>
        <v>42.9</v>
      </c>
      <c r="J180" s="106">
        <f>J181+J182</f>
        <v>0</v>
      </c>
    </row>
    <row r="181" spans="1:10" ht="12.95" customHeight="1" x14ac:dyDescent="0.2">
      <c r="A181" s="43" t="s">
        <v>503</v>
      </c>
      <c r="B181" s="91" t="s">
        <v>292</v>
      </c>
      <c r="C181" s="107">
        <f t="shared" si="31"/>
        <v>4</v>
      </c>
      <c r="D181" s="36">
        <v>4</v>
      </c>
      <c r="E181" s="36"/>
      <c r="F181" s="109"/>
      <c r="G181" s="107">
        <f t="shared" si="39"/>
        <v>4</v>
      </c>
      <c r="H181" s="36">
        <v>4</v>
      </c>
      <c r="I181" s="36"/>
      <c r="J181" s="109"/>
    </row>
    <row r="182" spans="1:10" ht="12.95" customHeight="1" x14ac:dyDescent="0.2">
      <c r="A182" s="84" t="s">
        <v>504</v>
      </c>
      <c r="B182" s="98" t="s">
        <v>293</v>
      </c>
      <c r="C182" s="110">
        <f t="shared" si="31"/>
        <v>134.30000000000001</v>
      </c>
      <c r="D182" s="82">
        <v>134.30000000000001</v>
      </c>
      <c r="E182" s="36">
        <v>42.9</v>
      </c>
      <c r="F182" s="109"/>
      <c r="G182" s="110">
        <f t="shared" si="39"/>
        <v>131.4</v>
      </c>
      <c r="H182" s="82">
        <v>131.4</v>
      </c>
      <c r="I182" s="36">
        <v>42.9</v>
      </c>
      <c r="J182" s="109"/>
    </row>
    <row r="183" spans="1:10" ht="12.95" customHeight="1" x14ac:dyDescent="0.2">
      <c r="A183" s="42" t="s">
        <v>336</v>
      </c>
      <c r="B183" s="90" t="s">
        <v>108</v>
      </c>
      <c r="C183" s="105">
        <f t="shared" si="31"/>
        <v>989.90000000000009</v>
      </c>
      <c r="D183" s="33">
        <f>D184+D186+D189+D191+D193</f>
        <v>912.90000000000009</v>
      </c>
      <c r="E183" s="33">
        <f t="shared" ref="E183:F183" si="40">E184+E186+E189+E191+E193</f>
        <v>407.09999999999997</v>
      </c>
      <c r="F183" s="106">
        <f t="shared" si="40"/>
        <v>77</v>
      </c>
      <c r="G183" s="105">
        <f t="shared" si="39"/>
        <v>936.90000000000009</v>
      </c>
      <c r="H183" s="33">
        <f>H184+H186+H189+H191+H193</f>
        <v>859.90000000000009</v>
      </c>
      <c r="I183" s="33">
        <f t="shared" ref="I183" si="41">I184+I186+I189+I191+I193</f>
        <v>367.59999999999997</v>
      </c>
      <c r="J183" s="106">
        <f t="shared" ref="J183" si="42">J184+J186+J189+J191+J193</f>
        <v>77</v>
      </c>
    </row>
    <row r="184" spans="1:10" ht="27" customHeight="1" x14ac:dyDescent="0.2">
      <c r="A184" s="83" t="s">
        <v>337</v>
      </c>
      <c r="B184" s="100" t="s">
        <v>151</v>
      </c>
      <c r="C184" s="114">
        <f t="shared" si="31"/>
        <v>298.10000000000002</v>
      </c>
      <c r="D184" s="81">
        <f>D185</f>
        <v>298.10000000000002</v>
      </c>
      <c r="E184" s="81">
        <f>E185</f>
        <v>222</v>
      </c>
      <c r="F184" s="115">
        <f>F185</f>
        <v>0</v>
      </c>
      <c r="G184" s="114">
        <f t="shared" si="39"/>
        <v>246.7</v>
      </c>
      <c r="H184" s="81">
        <f>H185</f>
        <v>246.7</v>
      </c>
      <c r="I184" s="81">
        <f>I185</f>
        <v>182.8</v>
      </c>
      <c r="J184" s="115">
        <f>J185</f>
        <v>0</v>
      </c>
    </row>
    <row r="185" spans="1:10" ht="12.95" customHeight="1" x14ac:dyDescent="0.2">
      <c r="A185" s="84" t="s">
        <v>338</v>
      </c>
      <c r="B185" s="94" t="s">
        <v>273</v>
      </c>
      <c r="C185" s="110">
        <f t="shared" si="31"/>
        <v>298.10000000000002</v>
      </c>
      <c r="D185" s="82">
        <v>298.10000000000002</v>
      </c>
      <c r="E185" s="82">
        <v>222</v>
      </c>
      <c r="F185" s="111"/>
      <c r="G185" s="110">
        <f t="shared" si="39"/>
        <v>246.7</v>
      </c>
      <c r="H185" s="82">
        <v>246.7</v>
      </c>
      <c r="I185" s="82">
        <v>182.8</v>
      </c>
      <c r="J185" s="111"/>
    </row>
    <row r="186" spans="1:10" ht="25.5" x14ac:dyDescent="0.2">
      <c r="A186" s="42" t="s">
        <v>339</v>
      </c>
      <c r="B186" s="88" t="s">
        <v>195</v>
      </c>
      <c r="C186" s="105">
        <f t="shared" si="31"/>
        <v>4.5</v>
      </c>
      <c r="D186" s="33">
        <f>D187+D188</f>
        <v>4.5</v>
      </c>
      <c r="E186" s="33">
        <f>E187+E188</f>
        <v>0</v>
      </c>
      <c r="F186" s="106">
        <f>F187+F188</f>
        <v>0</v>
      </c>
      <c r="G186" s="105">
        <f t="shared" si="39"/>
        <v>4.5</v>
      </c>
      <c r="H186" s="33">
        <f>H187+H188</f>
        <v>4.5</v>
      </c>
      <c r="I186" s="33">
        <f>I187+I188</f>
        <v>0</v>
      </c>
      <c r="J186" s="106">
        <f>J187+J188</f>
        <v>0</v>
      </c>
    </row>
    <row r="187" spans="1:10" ht="25.5" x14ac:dyDescent="0.2">
      <c r="A187" s="43" t="s">
        <v>340</v>
      </c>
      <c r="B187" s="92" t="s">
        <v>285</v>
      </c>
      <c r="C187" s="107">
        <f t="shared" si="31"/>
        <v>1</v>
      </c>
      <c r="D187" s="36">
        <v>1</v>
      </c>
      <c r="E187" s="36"/>
      <c r="F187" s="109"/>
      <c r="G187" s="107">
        <f t="shared" si="39"/>
        <v>1</v>
      </c>
      <c r="H187" s="36">
        <v>1</v>
      </c>
      <c r="I187" s="36"/>
      <c r="J187" s="109"/>
    </row>
    <row r="188" spans="1:10" ht="12.95" customHeight="1" x14ac:dyDescent="0.2">
      <c r="A188" s="43" t="s">
        <v>505</v>
      </c>
      <c r="B188" s="91" t="s">
        <v>287</v>
      </c>
      <c r="C188" s="107">
        <f t="shared" si="31"/>
        <v>3.5</v>
      </c>
      <c r="D188" s="36">
        <v>3.5</v>
      </c>
      <c r="E188" s="36"/>
      <c r="F188" s="109"/>
      <c r="G188" s="107">
        <f t="shared" si="39"/>
        <v>3.5</v>
      </c>
      <c r="H188" s="36">
        <v>3.5</v>
      </c>
      <c r="I188" s="36"/>
      <c r="J188" s="109"/>
    </row>
    <row r="189" spans="1:10" ht="25.5" x14ac:dyDescent="0.2">
      <c r="A189" s="42" t="s">
        <v>341</v>
      </c>
      <c r="B189" s="88" t="s">
        <v>142</v>
      </c>
      <c r="C189" s="105">
        <f t="shared" si="31"/>
        <v>148.6</v>
      </c>
      <c r="D189" s="33">
        <f>D190</f>
        <v>148.6</v>
      </c>
      <c r="E189" s="33">
        <f>E190</f>
        <v>109.4</v>
      </c>
      <c r="F189" s="106">
        <f>F190</f>
        <v>0</v>
      </c>
      <c r="G189" s="105">
        <f t="shared" si="39"/>
        <v>148.4</v>
      </c>
      <c r="H189" s="33">
        <f>H190</f>
        <v>148.4</v>
      </c>
      <c r="I189" s="33">
        <f>I190</f>
        <v>109.1</v>
      </c>
      <c r="J189" s="106">
        <f>J190</f>
        <v>0</v>
      </c>
    </row>
    <row r="190" spans="1:10" ht="12.95" customHeight="1" x14ac:dyDescent="0.2">
      <c r="A190" s="43" t="s">
        <v>342</v>
      </c>
      <c r="B190" s="91" t="s">
        <v>290</v>
      </c>
      <c r="C190" s="107">
        <f t="shared" si="31"/>
        <v>148.6</v>
      </c>
      <c r="D190" s="36">
        <v>148.6</v>
      </c>
      <c r="E190" s="36">
        <v>109.4</v>
      </c>
      <c r="F190" s="109"/>
      <c r="G190" s="107">
        <f t="shared" si="39"/>
        <v>148.4</v>
      </c>
      <c r="H190" s="36">
        <v>148.4</v>
      </c>
      <c r="I190" s="36">
        <v>109.1</v>
      </c>
      <c r="J190" s="109"/>
    </row>
    <row r="191" spans="1:10" ht="24.75" customHeight="1" x14ac:dyDescent="0.2">
      <c r="A191" s="42" t="s">
        <v>506</v>
      </c>
      <c r="B191" s="88" t="s">
        <v>245</v>
      </c>
      <c r="C191" s="105">
        <f t="shared" si="31"/>
        <v>2</v>
      </c>
      <c r="D191" s="33">
        <f>D192</f>
        <v>2</v>
      </c>
      <c r="E191" s="33">
        <f>E192</f>
        <v>0</v>
      </c>
      <c r="F191" s="106">
        <f>F192</f>
        <v>0</v>
      </c>
      <c r="G191" s="105">
        <f t="shared" si="39"/>
        <v>2</v>
      </c>
      <c r="H191" s="33">
        <f>H192</f>
        <v>2</v>
      </c>
      <c r="I191" s="33">
        <f>I192</f>
        <v>0</v>
      </c>
      <c r="J191" s="106">
        <f>J192</f>
        <v>0</v>
      </c>
    </row>
    <row r="192" spans="1:10" ht="25.5" customHeight="1" x14ac:dyDescent="0.2">
      <c r="A192" s="43" t="s">
        <v>507</v>
      </c>
      <c r="B192" s="92" t="s">
        <v>283</v>
      </c>
      <c r="C192" s="107">
        <f t="shared" si="31"/>
        <v>2</v>
      </c>
      <c r="D192" s="36">
        <v>2</v>
      </c>
      <c r="E192" s="36"/>
      <c r="F192" s="109"/>
      <c r="G192" s="107">
        <f t="shared" si="39"/>
        <v>2</v>
      </c>
      <c r="H192" s="36">
        <v>2</v>
      </c>
      <c r="I192" s="36"/>
      <c r="J192" s="109"/>
    </row>
    <row r="193" spans="1:10" ht="12.95" customHeight="1" x14ac:dyDescent="0.2">
      <c r="A193" s="42" t="s">
        <v>508</v>
      </c>
      <c r="B193" s="88" t="s">
        <v>257</v>
      </c>
      <c r="C193" s="105">
        <f t="shared" si="31"/>
        <v>536.70000000000005</v>
      </c>
      <c r="D193" s="33">
        <f>D194+D195</f>
        <v>459.7</v>
      </c>
      <c r="E193" s="33">
        <f>E194+E195</f>
        <v>75.7</v>
      </c>
      <c r="F193" s="106">
        <f>F194+F195</f>
        <v>77</v>
      </c>
      <c r="G193" s="105">
        <f t="shared" si="39"/>
        <v>535.29999999999995</v>
      </c>
      <c r="H193" s="33">
        <f>H194+H195</f>
        <v>458.3</v>
      </c>
      <c r="I193" s="33">
        <f>I194+I195</f>
        <v>75.7</v>
      </c>
      <c r="J193" s="106">
        <f>J194+J195</f>
        <v>77</v>
      </c>
    </row>
    <row r="194" spans="1:10" ht="12.95" customHeight="1" x14ac:dyDescent="0.2">
      <c r="A194" s="43" t="s">
        <v>509</v>
      </c>
      <c r="B194" s="91" t="s">
        <v>292</v>
      </c>
      <c r="C194" s="107">
        <f t="shared" si="31"/>
        <v>146.19999999999999</v>
      </c>
      <c r="D194" s="36">
        <v>146.19999999999999</v>
      </c>
      <c r="E194" s="36"/>
      <c r="F194" s="109"/>
      <c r="G194" s="107">
        <f t="shared" si="39"/>
        <v>146.19999999999999</v>
      </c>
      <c r="H194" s="36">
        <v>146.19999999999999</v>
      </c>
      <c r="I194" s="36"/>
      <c r="J194" s="109"/>
    </row>
    <row r="195" spans="1:10" ht="12.95" customHeight="1" x14ac:dyDescent="0.2">
      <c r="A195" s="84" t="s">
        <v>510</v>
      </c>
      <c r="B195" s="98" t="s">
        <v>293</v>
      </c>
      <c r="C195" s="110">
        <f t="shared" si="31"/>
        <v>390.5</v>
      </c>
      <c r="D195" s="82">
        <v>313.5</v>
      </c>
      <c r="E195" s="36">
        <v>75.7</v>
      </c>
      <c r="F195" s="109">
        <v>77</v>
      </c>
      <c r="G195" s="110">
        <f t="shared" si="39"/>
        <v>389.1</v>
      </c>
      <c r="H195" s="82">
        <v>312.10000000000002</v>
      </c>
      <c r="I195" s="36">
        <v>75.7</v>
      </c>
      <c r="J195" s="109">
        <v>77</v>
      </c>
    </row>
    <row r="196" spans="1:10" ht="12.95" customHeight="1" x14ac:dyDescent="0.2">
      <c r="A196" s="42" t="s">
        <v>343</v>
      </c>
      <c r="B196" s="90" t="s">
        <v>109</v>
      </c>
      <c r="C196" s="105">
        <f t="shared" si="31"/>
        <v>252</v>
      </c>
      <c r="D196" s="33">
        <f>D197+D199+D203+D205</f>
        <v>252</v>
      </c>
      <c r="E196" s="33">
        <f t="shared" ref="E196:F196" si="43">E197+E199+E203+E205</f>
        <v>151.5</v>
      </c>
      <c r="F196" s="106">
        <f t="shared" si="43"/>
        <v>0</v>
      </c>
      <c r="G196" s="105">
        <f t="shared" si="39"/>
        <v>242.10000000000002</v>
      </c>
      <c r="H196" s="33">
        <f>H197+H199+H203+H205</f>
        <v>242.10000000000002</v>
      </c>
      <c r="I196" s="33">
        <f t="shared" ref="I196" si="44">I197+I199+I203+I205</f>
        <v>144.20000000000002</v>
      </c>
      <c r="J196" s="106">
        <f t="shared" ref="J196" si="45">J197+J199+J203+J205</f>
        <v>0</v>
      </c>
    </row>
    <row r="197" spans="1:10" ht="24.75" customHeight="1" x14ac:dyDescent="0.2">
      <c r="A197" s="83" t="s">
        <v>344</v>
      </c>
      <c r="B197" s="100" t="s">
        <v>151</v>
      </c>
      <c r="C197" s="114">
        <f t="shared" ref="C197:C198" si="46">D197+F197</f>
        <v>38.299999999999997</v>
      </c>
      <c r="D197" s="81">
        <f>D198</f>
        <v>38.299999999999997</v>
      </c>
      <c r="E197" s="81">
        <f>E198</f>
        <v>28.6</v>
      </c>
      <c r="F197" s="115">
        <f>F198</f>
        <v>0</v>
      </c>
      <c r="G197" s="114">
        <f t="shared" ref="G197:G198" si="47">H197+J197</f>
        <v>30.6</v>
      </c>
      <c r="H197" s="81">
        <f>H198</f>
        <v>30.6</v>
      </c>
      <c r="I197" s="81">
        <f>I198</f>
        <v>22.7</v>
      </c>
      <c r="J197" s="115">
        <f>J198</f>
        <v>0</v>
      </c>
    </row>
    <row r="198" spans="1:10" ht="12.95" customHeight="1" x14ac:dyDescent="0.2">
      <c r="A198" s="84" t="s">
        <v>345</v>
      </c>
      <c r="B198" s="94" t="s">
        <v>273</v>
      </c>
      <c r="C198" s="110">
        <f t="shared" si="46"/>
        <v>38.299999999999997</v>
      </c>
      <c r="D198" s="82">
        <v>38.299999999999997</v>
      </c>
      <c r="E198" s="82">
        <v>28.6</v>
      </c>
      <c r="F198" s="111"/>
      <c r="G198" s="110">
        <f t="shared" si="47"/>
        <v>30.6</v>
      </c>
      <c r="H198" s="82">
        <v>30.6</v>
      </c>
      <c r="I198" s="82">
        <v>22.7</v>
      </c>
      <c r="J198" s="111"/>
    </row>
    <row r="199" spans="1:10" ht="25.5" x14ac:dyDescent="0.2">
      <c r="A199" s="42" t="s">
        <v>346</v>
      </c>
      <c r="B199" s="88" t="s">
        <v>195</v>
      </c>
      <c r="C199" s="105">
        <f t="shared" si="31"/>
        <v>5.8</v>
      </c>
      <c r="D199" s="33">
        <f>SUM(D200:D202)</f>
        <v>5.8</v>
      </c>
      <c r="E199" s="33">
        <f>SUM(E200:E202)</f>
        <v>0</v>
      </c>
      <c r="F199" s="106">
        <f>SUM(F200:F202)</f>
        <v>0</v>
      </c>
      <c r="G199" s="105">
        <f t="shared" si="39"/>
        <v>5.8</v>
      </c>
      <c r="H199" s="33">
        <f>SUM(H200:H202)</f>
        <v>5.8</v>
      </c>
      <c r="I199" s="33">
        <f>SUM(I200:I202)</f>
        <v>0</v>
      </c>
      <c r="J199" s="106">
        <f>SUM(J200:J202)</f>
        <v>0</v>
      </c>
    </row>
    <row r="200" spans="1:10" ht="25.5" x14ac:dyDescent="0.2">
      <c r="A200" s="43" t="s">
        <v>347</v>
      </c>
      <c r="B200" s="92" t="s">
        <v>285</v>
      </c>
      <c r="C200" s="107">
        <f t="shared" si="31"/>
        <v>1</v>
      </c>
      <c r="D200" s="36">
        <v>1</v>
      </c>
      <c r="E200" s="36"/>
      <c r="F200" s="109"/>
      <c r="G200" s="107">
        <f t="shared" si="39"/>
        <v>1</v>
      </c>
      <c r="H200" s="36">
        <v>1</v>
      </c>
      <c r="I200" s="36"/>
      <c r="J200" s="109"/>
    </row>
    <row r="201" spans="1:10" ht="12.95" customHeight="1" x14ac:dyDescent="0.2">
      <c r="A201" s="43" t="s">
        <v>511</v>
      </c>
      <c r="B201" s="91" t="s">
        <v>286</v>
      </c>
      <c r="C201" s="107">
        <f t="shared" si="31"/>
        <v>2.4</v>
      </c>
      <c r="D201" s="36">
        <v>2.4</v>
      </c>
      <c r="E201" s="36"/>
      <c r="F201" s="109"/>
      <c r="G201" s="107">
        <f t="shared" si="39"/>
        <v>2.4</v>
      </c>
      <c r="H201" s="36">
        <v>2.4</v>
      </c>
      <c r="I201" s="36"/>
      <c r="J201" s="109"/>
    </row>
    <row r="202" spans="1:10" ht="12.95" customHeight="1" x14ac:dyDescent="0.2">
      <c r="A202" s="43" t="s">
        <v>512</v>
      </c>
      <c r="B202" s="91" t="s">
        <v>287</v>
      </c>
      <c r="C202" s="107">
        <f t="shared" si="31"/>
        <v>2.4</v>
      </c>
      <c r="D202" s="36">
        <v>2.4</v>
      </c>
      <c r="E202" s="36"/>
      <c r="F202" s="109"/>
      <c r="G202" s="107">
        <f t="shared" si="39"/>
        <v>2.4</v>
      </c>
      <c r="H202" s="36">
        <v>2.4</v>
      </c>
      <c r="I202" s="36"/>
      <c r="J202" s="109"/>
    </row>
    <row r="203" spans="1:10" ht="25.5" x14ac:dyDescent="0.2">
      <c r="A203" s="42" t="s">
        <v>348</v>
      </c>
      <c r="B203" s="88" t="s">
        <v>142</v>
      </c>
      <c r="C203" s="105">
        <f t="shared" si="31"/>
        <v>155.9</v>
      </c>
      <c r="D203" s="33">
        <f>D204</f>
        <v>155.9</v>
      </c>
      <c r="E203" s="33">
        <f>E204</f>
        <v>104.1</v>
      </c>
      <c r="F203" s="106">
        <f>F204</f>
        <v>0</v>
      </c>
      <c r="G203" s="105">
        <f t="shared" si="39"/>
        <v>153.80000000000001</v>
      </c>
      <c r="H203" s="33">
        <f>H204</f>
        <v>153.80000000000001</v>
      </c>
      <c r="I203" s="33">
        <f>I204</f>
        <v>102.7</v>
      </c>
      <c r="J203" s="106">
        <f>J204</f>
        <v>0</v>
      </c>
    </row>
    <row r="204" spans="1:10" ht="12.95" customHeight="1" x14ac:dyDescent="0.2">
      <c r="A204" s="43" t="s">
        <v>349</v>
      </c>
      <c r="B204" s="91" t="s">
        <v>290</v>
      </c>
      <c r="C204" s="107">
        <f t="shared" si="31"/>
        <v>155.9</v>
      </c>
      <c r="D204" s="36">
        <v>155.9</v>
      </c>
      <c r="E204" s="36">
        <v>104.1</v>
      </c>
      <c r="F204" s="109"/>
      <c r="G204" s="107">
        <f t="shared" si="39"/>
        <v>153.80000000000001</v>
      </c>
      <c r="H204" s="36">
        <v>153.80000000000001</v>
      </c>
      <c r="I204" s="36">
        <v>102.7</v>
      </c>
      <c r="J204" s="109"/>
    </row>
    <row r="205" spans="1:10" ht="12.95" customHeight="1" x14ac:dyDescent="0.2">
      <c r="A205" s="42" t="s">
        <v>581</v>
      </c>
      <c r="B205" s="88" t="s">
        <v>257</v>
      </c>
      <c r="C205" s="105">
        <f t="shared" si="31"/>
        <v>52</v>
      </c>
      <c r="D205" s="33">
        <f>D206+D207</f>
        <v>52</v>
      </c>
      <c r="E205" s="33">
        <f>E206+E207</f>
        <v>18.8</v>
      </c>
      <c r="F205" s="106">
        <f>F206+F207</f>
        <v>0</v>
      </c>
      <c r="G205" s="105">
        <f t="shared" si="39"/>
        <v>51.9</v>
      </c>
      <c r="H205" s="33">
        <f>H206+H207</f>
        <v>51.9</v>
      </c>
      <c r="I205" s="33">
        <f>I206+I207</f>
        <v>18.8</v>
      </c>
      <c r="J205" s="106">
        <f>J206+J207</f>
        <v>0</v>
      </c>
    </row>
    <row r="206" spans="1:10" ht="12.95" customHeight="1" x14ac:dyDescent="0.2">
      <c r="A206" s="43" t="s">
        <v>513</v>
      </c>
      <c r="B206" s="91" t="s">
        <v>292</v>
      </c>
      <c r="C206" s="107">
        <f t="shared" si="31"/>
        <v>7.4</v>
      </c>
      <c r="D206" s="36">
        <v>7.4</v>
      </c>
      <c r="E206" s="36"/>
      <c r="F206" s="109"/>
      <c r="G206" s="107">
        <f t="shared" si="39"/>
        <v>7.4</v>
      </c>
      <c r="H206" s="36">
        <v>7.4</v>
      </c>
      <c r="I206" s="36"/>
      <c r="J206" s="109"/>
    </row>
    <row r="207" spans="1:10" ht="12.95" customHeight="1" x14ac:dyDescent="0.2">
      <c r="A207" s="84" t="s">
        <v>582</v>
      </c>
      <c r="B207" s="98" t="s">
        <v>293</v>
      </c>
      <c r="C207" s="110">
        <f t="shared" si="31"/>
        <v>44.6</v>
      </c>
      <c r="D207" s="82">
        <v>44.6</v>
      </c>
      <c r="E207" s="36">
        <v>18.8</v>
      </c>
      <c r="F207" s="109"/>
      <c r="G207" s="110">
        <f t="shared" si="39"/>
        <v>44.5</v>
      </c>
      <c r="H207" s="82">
        <v>44.5</v>
      </c>
      <c r="I207" s="36">
        <v>18.8</v>
      </c>
      <c r="J207" s="109"/>
    </row>
    <row r="208" spans="1:10" ht="12.95" customHeight="1" x14ac:dyDescent="0.2">
      <c r="A208" s="42" t="s">
        <v>350</v>
      </c>
      <c r="B208" s="90" t="s">
        <v>127</v>
      </c>
      <c r="C208" s="105">
        <f t="shared" si="31"/>
        <v>2184.1000000000004</v>
      </c>
      <c r="D208" s="33">
        <f>D209+D211</f>
        <v>1174.1000000000001</v>
      </c>
      <c r="E208" s="33">
        <f t="shared" ref="E208:F208" si="48">E209+E211</f>
        <v>764.1</v>
      </c>
      <c r="F208" s="106">
        <f t="shared" si="48"/>
        <v>1010</v>
      </c>
      <c r="G208" s="105">
        <f t="shared" si="39"/>
        <v>2171.1000000000004</v>
      </c>
      <c r="H208" s="33">
        <f>H209+H211</f>
        <v>1161.1000000000001</v>
      </c>
      <c r="I208" s="33">
        <f t="shared" ref="I208" si="49">I209+I211</f>
        <v>757.90000000000009</v>
      </c>
      <c r="J208" s="106">
        <f t="shared" ref="J208" si="50">J209+J211</f>
        <v>1010</v>
      </c>
    </row>
    <row r="209" spans="1:10" ht="25.5" customHeight="1" x14ac:dyDescent="0.2">
      <c r="A209" s="83" t="s">
        <v>351</v>
      </c>
      <c r="B209" s="100" t="s">
        <v>151</v>
      </c>
      <c r="C209" s="114">
        <f t="shared" si="31"/>
        <v>4.9000000000000004</v>
      </c>
      <c r="D209" s="81">
        <f>D210</f>
        <v>4.9000000000000004</v>
      </c>
      <c r="E209" s="81">
        <f>E210</f>
        <v>3.7</v>
      </c>
      <c r="F209" s="115">
        <f>F210</f>
        <v>0</v>
      </c>
      <c r="G209" s="114">
        <f t="shared" si="39"/>
        <v>4.9000000000000004</v>
      </c>
      <c r="H209" s="81">
        <f>H210</f>
        <v>4.9000000000000004</v>
      </c>
      <c r="I209" s="81">
        <f>I210</f>
        <v>3.7</v>
      </c>
      <c r="J209" s="115">
        <f>J210</f>
        <v>0</v>
      </c>
    </row>
    <row r="210" spans="1:10" ht="12.95" customHeight="1" x14ac:dyDescent="0.2">
      <c r="A210" s="84" t="s">
        <v>352</v>
      </c>
      <c r="B210" s="94" t="s">
        <v>273</v>
      </c>
      <c r="C210" s="110">
        <f t="shared" si="31"/>
        <v>4.9000000000000004</v>
      </c>
      <c r="D210" s="82">
        <v>4.9000000000000004</v>
      </c>
      <c r="E210" s="82">
        <v>3.7</v>
      </c>
      <c r="F210" s="111"/>
      <c r="G210" s="110">
        <f t="shared" si="39"/>
        <v>4.9000000000000004</v>
      </c>
      <c r="H210" s="82">
        <v>4.9000000000000004</v>
      </c>
      <c r="I210" s="82">
        <v>3.7</v>
      </c>
      <c r="J210" s="111"/>
    </row>
    <row r="211" spans="1:10" ht="25.5" x14ac:dyDescent="0.2">
      <c r="A211" s="42" t="s">
        <v>514</v>
      </c>
      <c r="B211" s="88" t="s">
        <v>195</v>
      </c>
      <c r="C211" s="105">
        <f t="shared" si="31"/>
        <v>2179.1999999999998</v>
      </c>
      <c r="D211" s="33">
        <f>D212+D213</f>
        <v>1169.2</v>
      </c>
      <c r="E211" s="33">
        <f>E212+E213</f>
        <v>760.4</v>
      </c>
      <c r="F211" s="106">
        <f>F212+F213</f>
        <v>1010</v>
      </c>
      <c r="G211" s="105">
        <f t="shared" si="39"/>
        <v>2166.1999999999998</v>
      </c>
      <c r="H211" s="33">
        <f>H212+H213</f>
        <v>1156.2</v>
      </c>
      <c r="I211" s="33">
        <f>I212+I213</f>
        <v>754.2</v>
      </c>
      <c r="J211" s="106">
        <f>J212+J213</f>
        <v>1010</v>
      </c>
    </row>
    <row r="212" spans="1:10" ht="25.5" x14ac:dyDescent="0.2">
      <c r="A212" s="43" t="s">
        <v>515</v>
      </c>
      <c r="B212" s="92" t="s">
        <v>353</v>
      </c>
      <c r="C212" s="107">
        <f t="shared" si="31"/>
        <v>1179.2</v>
      </c>
      <c r="D212" s="36">
        <v>1169.2</v>
      </c>
      <c r="E212" s="36">
        <v>760.4</v>
      </c>
      <c r="F212" s="109">
        <v>10</v>
      </c>
      <c r="G212" s="107">
        <f t="shared" si="39"/>
        <v>1166.2</v>
      </c>
      <c r="H212" s="36">
        <v>1156.2</v>
      </c>
      <c r="I212" s="36">
        <v>754.2</v>
      </c>
      <c r="J212" s="109">
        <v>10</v>
      </c>
    </row>
    <row r="213" spans="1:10" ht="25.5" x14ac:dyDescent="0.2">
      <c r="A213" s="43" t="s">
        <v>516</v>
      </c>
      <c r="B213" s="92" t="s">
        <v>354</v>
      </c>
      <c r="C213" s="107">
        <f t="shared" si="31"/>
        <v>1000</v>
      </c>
      <c r="D213" s="36"/>
      <c r="E213" s="36"/>
      <c r="F213" s="109">
        <v>1000</v>
      </c>
      <c r="G213" s="107">
        <f t="shared" si="39"/>
        <v>1000</v>
      </c>
      <c r="H213" s="36"/>
      <c r="I213" s="36"/>
      <c r="J213" s="109">
        <v>1000</v>
      </c>
    </row>
    <row r="214" spans="1:10" x14ac:dyDescent="0.2">
      <c r="A214" s="42" t="s">
        <v>355</v>
      </c>
      <c r="B214" s="90" t="s">
        <v>555</v>
      </c>
      <c r="C214" s="105">
        <f>D214+F214</f>
        <v>707.7</v>
      </c>
      <c r="D214" s="33">
        <f t="shared" ref="D214:J215" si="51">D215</f>
        <v>666.2</v>
      </c>
      <c r="E214" s="33">
        <f t="shared" si="51"/>
        <v>385.2</v>
      </c>
      <c r="F214" s="106">
        <f t="shared" si="51"/>
        <v>41.5</v>
      </c>
      <c r="G214" s="105">
        <f>H214+J214</f>
        <v>683.2</v>
      </c>
      <c r="H214" s="33">
        <f t="shared" si="51"/>
        <v>644.70000000000005</v>
      </c>
      <c r="I214" s="33">
        <f t="shared" si="51"/>
        <v>375.7</v>
      </c>
      <c r="J214" s="106">
        <f t="shared" si="51"/>
        <v>38.5</v>
      </c>
    </row>
    <row r="215" spans="1:10" ht="25.5" x14ac:dyDescent="0.2">
      <c r="A215" s="42" t="s">
        <v>356</v>
      </c>
      <c r="B215" s="88" t="s">
        <v>195</v>
      </c>
      <c r="C215" s="105">
        <f>D215+F215</f>
        <v>707.7</v>
      </c>
      <c r="D215" s="33">
        <f t="shared" si="51"/>
        <v>666.2</v>
      </c>
      <c r="E215" s="33">
        <f t="shared" si="51"/>
        <v>385.2</v>
      </c>
      <c r="F215" s="106">
        <f t="shared" si="51"/>
        <v>41.5</v>
      </c>
      <c r="G215" s="105">
        <f>H215+J215</f>
        <v>683.2</v>
      </c>
      <c r="H215" s="33">
        <f t="shared" si="51"/>
        <v>644.70000000000005</v>
      </c>
      <c r="I215" s="33">
        <f t="shared" si="51"/>
        <v>375.7</v>
      </c>
      <c r="J215" s="106">
        <f t="shared" si="51"/>
        <v>38.5</v>
      </c>
    </row>
    <row r="216" spans="1:10" x14ac:dyDescent="0.2">
      <c r="A216" s="43" t="s">
        <v>357</v>
      </c>
      <c r="B216" s="91" t="s">
        <v>197</v>
      </c>
      <c r="C216" s="107">
        <f>D216+F216</f>
        <v>707.7</v>
      </c>
      <c r="D216" s="36">
        <v>666.2</v>
      </c>
      <c r="E216" s="36">
        <v>385.2</v>
      </c>
      <c r="F216" s="109">
        <v>41.5</v>
      </c>
      <c r="G216" s="107">
        <f>H216+J216</f>
        <v>683.2</v>
      </c>
      <c r="H216" s="36">
        <v>644.70000000000005</v>
      </c>
      <c r="I216" s="36">
        <v>375.7</v>
      </c>
      <c r="J216" s="109">
        <v>38.5</v>
      </c>
    </row>
    <row r="217" spans="1:10" ht="12.95" customHeight="1" x14ac:dyDescent="0.2">
      <c r="A217" s="42" t="s">
        <v>359</v>
      </c>
      <c r="B217" s="90" t="s">
        <v>128</v>
      </c>
      <c r="C217" s="105">
        <f t="shared" si="31"/>
        <v>171.2</v>
      </c>
      <c r="D217" s="33">
        <f>D218+D220</f>
        <v>171.2</v>
      </c>
      <c r="E217" s="33">
        <f t="shared" ref="E217:F217" si="52">E218+E220</f>
        <v>109.3</v>
      </c>
      <c r="F217" s="106">
        <f t="shared" si="52"/>
        <v>0</v>
      </c>
      <c r="G217" s="105">
        <f t="shared" si="39"/>
        <v>169.1</v>
      </c>
      <c r="H217" s="33">
        <f>H218+H220</f>
        <v>169.1</v>
      </c>
      <c r="I217" s="33">
        <f t="shared" ref="I217" si="53">I218+I220</f>
        <v>108.10000000000001</v>
      </c>
      <c r="J217" s="106">
        <f t="shared" ref="J217" si="54">J218+J220</f>
        <v>0</v>
      </c>
    </row>
    <row r="218" spans="1:10" ht="24.75" customHeight="1" x14ac:dyDescent="0.2">
      <c r="A218" s="83" t="s">
        <v>360</v>
      </c>
      <c r="B218" s="100" t="s">
        <v>151</v>
      </c>
      <c r="C218" s="114">
        <f t="shared" ref="C218:C219" si="55">D218+F218</f>
        <v>3.6</v>
      </c>
      <c r="D218" s="81">
        <f>D219</f>
        <v>3.6</v>
      </c>
      <c r="E218" s="81">
        <f>E219</f>
        <v>2.7</v>
      </c>
      <c r="F218" s="115">
        <f>F219</f>
        <v>0</v>
      </c>
      <c r="G218" s="114">
        <f t="shared" ref="G218:G219" si="56">H218+J218</f>
        <v>3.6</v>
      </c>
      <c r="H218" s="81">
        <f>H219</f>
        <v>3.6</v>
      </c>
      <c r="I218" s="81">
        <f>I219</f>
        <v>2.7</v>
      </c>
      <c r="J218" s="115">
        <f>J219</f>
        <v>0</v>
      </c>
    </row>
    <row r="219" spans="1:10" ht="12.95" customHeight="1" x14ac:dyDescent="0.2">
      <c r="A219" s="84" t="s">
        <v>361</v>
      </c>
      <c r="B219" s="94" t="s">
        <v>273</v>
      </c>
      <c r="C219" s="110">
        <f t="shared" si="55"/>
        <v>3.6</v>
      </c>
      <c r="D219" s="82">
        <v>3.6</v>
      </c>
      <c r="E219" s="82">
        <v>2.7</v>
      </c>
      <c r="F219" s="111"/>
      <c r="G219" s="110">
        <f t="shared" si="56"/>
        <v>3.6</v>
      </c>
      <c r="H219" s="82">
        <v>3.6</v>
      </c>
      <c r="I219" s="82">
        <v>2.7</v>
      </c>
      <c r="J219" s="111"/>
    </row>
    <row r="220" spans="1:10" ht="25.5" x14ac:dyDescent="0.2">
      <c r="A220" s="42" t="s">
        <v>517</v>
      </c>
      <c r="B220" s="88" t="s">
        <v>195</v>
      </c>
      <c r="C220" s="105">
        <f t="shared" si="31"/>
        <v>167.6</v>
      </c>
      <c r="D220" s="33">
        <f t="shared" ref="D220:J220" si="57">D221</f>
        <v>167.6</v>
      </c>
      <c r="E220" s="33">
        <f t="shared" si="57"/>
        <v>106.6</v>
      </c>
      <c r="F220" s="106">
        <f t="shared" si="57"/>
        <v>0</v>
      </c>
      <c r="G220" s="105">
        <f t="shared" si="39"/>
        <v>165.5</v>
      </c>
      <c r="H220" s="33">
        <f t="shared" si="57"/>
        <v>165.5</v>
      </c>
      <c r="I220" s="33">
        <f t="shared" si="57"/>
        <v>105.4</v>
      </c>
      <c r="J220" s="106">
        <f t="shared" si="57"/>
        <v>0</v>
      </c>
    </row>
    <row r="221" spans="1:10" ht="12.95" customHeight="1" x14ac:dyDescent="0.2">
      <c r="A221" s="43" t="s">
        <v>518</v>
      </c>
      <c r="B221" s="91" t="s">
        <v>358</v>
      </c>
      <c r="C221" s="107">
        <f t="shared" si="31"/>
        <v>167.6</v>
      </c>
      <c r="D221" s="36">
        <v>167.6</v>
      </c>
      <c r="E221" s="36">
        <v>106.6</v>
      </c>
      <c r="F221" s="109"/>
      <c r="G221" s="107">
        <f t="shared" si="39"/>
        <v>165.5</v>
      </c>
      <c r="H221" s="36">
        <v>165.5</v>
      </c>
      <c r="I221" s="36">
        <v>105.4</v>
      </c>
      <c r="J221" s="109"/>
    </row>
    <row r="222" spans="1:10" ht="25.5" x14ac:dyDescent="0.2">
      <c r="A222" s="42" t="s">
        <v>363</v>
      </c>
      <c r="B222" s="97" t="s">
        <v>126</v>
      </c>
      <c r="C222" s="105">
        <f t="shared" si="31"/>
        <v>678.5</v>
      </c>
      <c r="D222" s="33">
        <f>D223+D225</f>
        <v>674.3</v>
      </c>
      <c r="E222" s="33">
        <f t="shared" ref="E222:F222" si="58">E223+E225</f>
        <v>397</v>
      </c>
      <c r="F222" s="106">
        <f t="shared" si="58"/>
        <v>4.2</v>
      </c>
      <c r="G222" s="105">
        <f t="shared" si="39"/>
        <v>675.2</v>
      </c>
      <c r="H222" s="33">
        <f>H223+H225</f>
        <v>671</v>
      </c>
      <c r="I222" s="33">
        <f t="shared" ref="I222" si="59">I223+I225</f>
        <v>397</v>
      </c>
      <c r="J222" s="106">
        <f t="shared" ref="J222" si="60">J223+J225</f>
        <v>4.2</v>
      </c>
    </row>
    <row r="223" spans="1:10" ht="25.5" x14ac:dyDescent="0.2">
      <c r="A223" s="83" t="s">
        <v>364</v>
      </c>
      <c r="B223" s="100" t="s">
        <v>151</v>
      </c>
      <c r="C223" s="114">
        <f t="shared" si="31"/>
        <v>11.9</v>
      </c>
      <c r="D223" s="81">
        <f>D224</f>
        <v>11.9</v>
      </c>
      <c r="E223" s="81">
        <f>E224</f>
        <v>8.8000000000000007</v>
      </c>
      <c r="F223" s="115">
        <f>F224</f>
        <v>0</v>
      </c>
      <c r="G223" s="114">
        <f t="shared" si="39"/>
        <v>11.9</v>
      </c>
      <c r="H223" s="81">
        <f>H224</f>
        <v>11.9</v>
      </c>
      <c r="I223" s="81">
        <f>I224</f>
        <v>8.8000000000000007</v>
      </c>
      <c r="J223" s="115">
        <f>J224</f>
        <v>0</v>
      </c>
    </row>
    <row r="224" spans="1:10" x14ac:dyDescent="0.2">
      <c r="A224" s="84" t="s">
        <v>365</v>
      </c>
      <c r="B224" s="94" t="s">
        <v>273</v>
      </c>
      <c r="C224" s="110">
        <f t="shared" si="31"/>
        <v>11.9</v>
      </c>
      <c r="D224" s="82">
        <v>11.9</v>
      </c>
      <c r="E224" s="82">
        <v>8.8000000000000007</v>
      </c>
      <c r="F224" s="111"/>
      <c r="G224" s="110">
        <f t="shared" si="39"/>
        <v>11.9</v>
      </c>
      <c r="H224" s="82">
        <v>11.9</v>
      </c>
      <c r="I224" s="82">
        <v>8.8000000000000007</v>
      </c>
      <c r="J224" s="111"/>
    </row>
    <row r="225" spans="1:10" ht="25.5" x14ac:dyDescent="0.2">
      <c r="A225" s="42" t="s">
        <v>519</v>
      </c>
      <c r="B225" s="88" t="s">
        <v>195</v>
      </c>
      <c r="C225" s="105">
        <f t="shared" si="31"/>
        <v>666.6</v>
      </c>
      <c r="D225" s="33">
        <f t="shared" ref="D225:J225" si="61">D226</f>
        <v>662.4</v>
      </c>
      <c r="E225" s="33">
        <f t="shared" si="61"/>
        <v>388.2</v>
      </c>
      <c r="F225" s="106">
        <f t="shared" si="61"/>
        <v>4.2</v>
      </c>
      <c r="G225" s="105">
        <f t="shared" si="39"/>
        <v>663.30000000000007</v>
      </c>
      <c r="H225" s="33">
        <f t="shared" si="61"/>
        <v>659.1</v>
      </c>
      <c r="I225" s="33">
        <f t="shared" si="61"/>
        <v>388.2</v>
      </c>
      <c r="J225" s="106">
        <f t="shared" si="61"/>
        <v>4.2</v>
      </c>
    </row>
    <row r="226" spans="1:10" ht="25.5" x14ac:dyDescent="0.2">
      <c r="A226" s="84" t="s">
        <v>520</v>
      </c>
      <c r="B226" s="94" t="s">
        <v>362</v>
      </c>
      <c r="C226" s="110">
        <f t="shared" si="31"/>
        <v>666.6</v>
      </c>
      <c r="D226" s="82">
        <v>662.4</v>
      </c>
      <c r="E226" s="82">
        <v>388.2</v>
      </c>
      <c r="F226" s="111">
        <v>4.2</v>
      </c>
      <c r="G226" s="110">
        <f t="shared" si="39"/>
        <v>663.30000000000007</v>
      </c>
      <c r="H226" s="82">
        <v>659.1</v>
      </c>
      <c r="I226" s="82">
        <v>388.2</v>
      </c>
      <c r="J226" s="111">
        <v>4.2</v>
      </c>
    </row>
    <row r="227" spans="1:10" ht="12.95" customHeight="1" x14ac:dyDescent="0.2">
      <c r="A227" s="42" t="s">
        <v>367</v>
      </c>
      <c r="B227" s="90" t="s">
        <v>111</v>
      </c>
      <c r="C227" s="105">
        <f t="shared" si="31"/>
        <v>2393.1</v>
      </c>
      <c r="D227" s="33">
        <f>D228+D230</f>
        <v>2393.1</v>
      </c>
      <c r="E227" s="33">
        <f t="shared" ref="E227:F227" si="62">E228+E230</f>
        <v>1515.5</v>
      </c>
      <c r="F227" s="106">
        <f t="shared" si="62"/>
        <v>0</v>
      </c>
      <c r="G227" s="105">
        <f t="shared" si="39"/>
        <v>2390</v>
      </c>
      <c r="H227" s="33">
        <f>H228+H230</f>
        <v>2390</v>
      </c>
      <c r="I227" s="33">
        <f t="shared" ref="I227" si="63">I228+I230</f>
        <v>1515.5</v>
      </c>
      <c r="J227" s="106">
        <f t="shared" ref="J227" si="64">J228+J230</f>
        <v>0</v>
      </c>
    </row>
    <row r="228" spans="1:10" ht="25.5" x14ac:dyDescent="0.2">
      <c r="A228" s="42" t="s">
        <v>368</v>
      </c>
      <c r="B228" s="88" t="s">
        <v>145</v>
      </c>
      <c r="C228" s="105">
        <f t="shared" si="31"/>
        <v>2390.6999999999998</v>
      </c>
      <c r="D228" s="33">
        <f t="shared" ref="D228:J228" si="65">D229</f>
        <v>2390.6999999999998</v>
      </c>
      <c r="E228" s="33">
        <f t="shared" si="65"/>
        <v>1513.7</v>
      </c>
      <c r="F228" s="106">
        <f t="shared" si="65"/>
        <v>0</v>
      </c>
      <c r="G228" s="105">
        <f t="shared" si="39"/>
        <v>2387.6</v>
      </c>
      <c r="H228" s="33">
        <f t="shared" si="65"/>
        <v>2387.6</v>
      </c>
      <c r="I228" s="33">
        <f t="shared" si="65"/>
        <v>1513.7</v>
      </c>
      <c r="J228" s="106">
        <f t="shared" si="65"/>
        <v>0</v>
      </c>
    </row>
    <row r="229" spans="1:10" ht="25.5" x14ac:dyDescent="0.2">
      <c r="A229" s="43" t="s">
        <v>369</v>
      </c>
      <c r="B229" s="92" t="s">
        <v>366</v>
      </c>
      <c r="C229" s="107">
        <f t="shared" si="31"/>
        <v>2390.6999999999998</v>
      </c>
      <c r="D229" s="36">
        <v>2390.6999999999998</v>
      </c>
      <c r="E229" s="36">
        <v>1513.7</v>
      </c>
      <c r="F229" s="109"/>
      <c r="G229" s="107">
        <f t="shared" si="39"/>
        <v>2387.6</v>
      </c>
      <c r="H229" s="36">
        <v>2387.6</v>
      </c>
      <c r="I229" s="36">
        <v>1513.7</v>
      </c>
      <c r="J229" s="109"/>
    </row>
    <row r="230" spans="1:10" ht="25.5" x14ac:dyDescent="0.2">
      <c r="A230" s="83" t="s">
        <v>521</v>
      </c>
      <c r="B230" s="100" t="s">
        <v>151</v>
      </c>
      <c r="C230" s="114">
        <f t="shared" si="31"/>
        <v>2.4</v>
      </c>
      <c r="D230" s="81">
        <f>D231</f>
        <v>2.4</v>
      </c>
      <c r="E230" s="81">
        <f>E231</f>
        <v>1.8</v>
      </c>
      <c r="F230" s="115">
        <f>F231</f>
        <v>0</v>
      </c>
      <c r="G230" s="114">
        <f t="shared" si="39"/>
        <v>2.4</v>
      </c>
      <c r="H230" s="81">
        <f>H231</f>
        <v>2.4</v>
      </c>
      <c r="I230" s="81">
        <f>I231</f>
        <v>1.8</v>
      </c>
      <c r="J230" s="115">
        <f>J231</f>
        <v>0</v>
      </c>
    </row>
    <row r="231" spans="1:10" x14ac:dyDescent="0.2">
      <c r="A231" s="84" t="s">
        <v>522</v>
      </c>
      <c r="B231" s="94" t="s">
        <v>273</v>
      </c>
      <c r="C231" s="110">
        <f t="shared" si="31"/>
        <v>2.4</v>
      </c>
      <c r="D231" s="82">
        <v>2.4</v>
      </c>
      <c r="E231" s="82">
        <v>1.8</v>
      </c>
      <c r="F231" s="111"/>
      <c r="G231" s="110">
        <f t="shared" si="39"/>
        <v>2.4</v>
      </c>
      <c r="H231" s="82">
        <v>2.4</v>
      </c>
      <c r="I231" s="82">
        <v>1.8</v>
      </c>
      <c r="J231" s="111"/>
    </row>
    <row r="232" spans="1:10" ht="12.95" customHeight="1" x14ac:dyDescent="0.2">
      <c r="A232" s="42" t="s">
        <v>370</v>
      </c>
      <c r="B232" s="90" t="s">
        <v>112</v>
      </c>
      <c r="C232" s="105">
        <f t="shared" si="31"/>
        <v>553.5</v>
      </c>
      <c r="D232" s="33">
        <f>D233+D235</f>
        <v>547</v>
      </c>
      <c r="E232" s="33">
        <f t="shared" ref="E232:F232" si="66">E233+E235</f>
        <v>333.7</v>
      </c>
      <c r="F232" s="106">
        <f t="shared" si="66"/>
        <v>6.5</v>
      </c>
      <c r="G232" s="105">
        <f t="shared" si="39"/>
        <v>549.1</v>
      </c>
      <c r="H232" s="33">
        <f>H233+H235</f>
        <v>542.6</v>
      </c>
      <c r="I232" s="33">
        <f t="shared" ref="I232" si="67">I233+I235</f>
        <v>331.8</v>
      </c>
      <c r="J232" s="106">
        <f t="shared" ref="J232" si="68">J233+J235</f>
        <v>6.5</v>
      </c>
    </row>
    <row r="233" spans="1:10" ht="25.5" x14ac:dyDescent="0.2">
      <c r="A233" s="42" t="s">
        <v>371</v>
      </c>
      <c r="B233" s="88" t="s">
        <v>145</v>
      </c>
      <c r="C233" s="105">
        <f t="shared" si="31"/>
        <v>551.1</v>
      </c>
      <c r="D233" s="33">
        <f t="shared" ref="D233:J233" si="69">D234</f>
        <v>544.6</v>
      </c>
      <c r="E233" s="33">
        <f t="shared" si="69"/>
        <v>331.9</v>
      </c>
      <c r="F233" s="106">
        <f t="shared" si="69"/>
        <v>6.5</v>
      </c>
      <c r="G233" s="105">
        <f t="shared" si="39"/>
        <v>546.70000000000005</v>
      </c>
      <c r="H233" s="33">
        <f t="shared" si="69"/>
        <v>540.20000000000005</v>
      </c>
      <c r="I233" s="33">
        <f t="shared" si="69"/>
        <v>330</v>
      </c>
      <c r="J233" s="106">
        <f t="shared" si="69"/>
        <v>6.5</v>
      </c>
    </row>
    <row r="234" spans="1:10" ht="25.5" x14ac:dyDescent="0.2">
      <c r="A234" s="43" t="s">
        <v>372</v>
      </c>
      <c r="B234" s="92" t="s">
        <v>366</v>
      </c>
      <c r="C234" s="107">
        <f t="shared" si="31"/>
        <v>551.1</v>
      </c>
      <c r="D234" s="36">
        <v>544.6</v>
      </c>
      <c r="E234" s="36">
        <v>331.9</v>
      </c>
      <c r="F234" s="109">
        <v>6.5</v>
      </c>
      <c r="G234" s="107">
        <f t="shared" si="39"/>
        <v>546.70000000000005</v>
      </c>
      <c r="H234" s="36">
        <v>540.20000000000005</v>
      </c>
      <c r="I234" s="36">
        <v>330</v>
      </c>
      <c r="J234" s="109">
        <v>6.5</v>
      </c>
    </row>
    <row r="235" spans="1:10" ht="25.5" x14ac:dyDescent="0.2">
      <c r="A235" s="83" t="s">
        <v>523</v>
      </c>
      <c r="B235" s="100" t="s">
        <v>151</v>
      </c>
      <c r="C235" s="114">
        <f t="shared" ref="C235:C236" si="70">D235+F235</f>
        <v>2.4</v>
      </c>
      <c r="D235" s="81">
        <f>D236</f>
        <v>2.4</v>
      </c>
      <c r="E235" s="81">
        <f>E236</f>
        <v>1.8</v>
      </c>
      <c r="F235" s="115">
        <f>F236</f>
        <v>0</v>
      </c>
      <c r="G235" s="114">
        <f t="shared" ref="G235:G236" si="71">H235+J235</f>
        <v>2.4</v>
      </c>
      <c r="H235" s="81">
        <f>H236</f>
        <v>2.4</v>
      </c>
      <c r="I235" s="81">
        <f>I236</f>
        <v>1.8</v>
      </c>
      <c r="J235" s="115">
        <f>J236</f>
        <v>0</v>
      </c>
    </row>
    <row r="236" spans="1:10" x14ac:dyDescent="0.2">
      <c r="A236" s="84" t="s">
        <v>524</v>
      </c>
      <c r="B236" s="94" t="s">
        <v>273</v>
      </c>
      <c r="C236" s="110">
        <f t="shared" si="70"/>
        <v>2.4</v>
      </c>
      <c r="D236" s="82">
        <v>2.4</v>
      </c>
      <c r="E236" s="82">
        <v>1.8</v>
      </c>
      <c r="F236" s="111"/>
      <c r="G236" s="110">
        <f t="shared" si="71"/>
        <v>2.4</v>
      </c>
      <c r="H236" s="82">
        <v>2.4</v>
      </c>
      <c r="I236" s="82">
        <v>1.8</v>
      </c>
      <c r="J236" s="111"/>
    </row>
    <row r="237" spans="1:10" ht="12.95" customHeight="1" x14ac:dyDescent="0.2">
      <c r="A237" s="42" t="s">
        <v>373</v>
      </c>
      <c r="B237" s="90" t="s">
        <v>113</v>
      </c>
      <c r="C237" s="105">
        <f t="shared" si="31"/>
        <v>443.59999999999997</v>
      </c>
      <c r="D237" s="33">
        <f>D238+D240</f>
        <v>439.09999999999997</v>
      </c>
      <c r="E237" s="33">
        <f t="shared" ref="E237:F237" si="72">E238+E240</f>
        <v>261.2</v>
      </c>
      <c r="F237" s="106">
        <f t="shared" si="72"/>
        <v>4.5</v>
      </c>
      <c r="G237" s="105">
        <f t="shared" si="39"/>
        <v>436.4</v>
      </c>
      <c r="H237" s="33">
        <f>H238+H240</f>
        <v>433.59999999999997</v>
      </c>
      <c r="I237" s="33">
        <f t="shared" ref="I237" si="73">I238+I240</f>
        <v>261.2</v>
      </c>
      <c r="J237" s="106">
        <f t="shared" ref="J237" si="74">J238+J240</f>
        <v>2.8</v>
      </c>
    </row>
    <row r="238" spans="1:10" ht="25.5" x14ac:dyDescent="0.2">
      <c r="A238" s="42" t="s">
        <v>374</v>
      </c>
      <c r="B238" s="88" t="s">
        <v>145</v>
      </c>
      <c r="C238" s="105">
        <f t="shared" si="31"/>
        <v>441.2</v>
      </c>
      <c r="D238" s="33">
        <f t="shared" ref="D238:J238" si="75">D239</f>
        <v>436.7</v>
      </c>
      <c r="E238" s="33">
        <f t="shared" si="75"/>
        <v>259.39999999999998</v>
      </c>
      <c r="F238" s="106">
        <f t="shared" si="75"/>
        <v>4.5</v>
      </c>
      <c r="G238" s="105">
        <f t="shared" si="39"/>
        <v>434</v>
      </c>
      <c r="H238" s="33">
        <f t="shared" si="75"/>
        <v>431.2</v>
      </c>
      <c r="I238" s="33">
        <f t="shared" si="75"/>
        <v>259.39999999999998</v>
      </c>
      <c r="J238" s="106">
        <f t="shared" si="75"/>
        <v>2.8</v>
      </c>
    </row>
    <row r="239" spans="1:10" ht="25.5" x14ac:dyDescent="0.2">
      <c r="A239" s="84" t="s">
        <v>375</v>
      </c>
      <c r="B239" s="94" t="s">
        <v>366</v>
      </c>
      <c r="C239" s="110">
        <f t="shared" si="31"/>
        <v>441.2</v>
      </c>
      <c r="D239" s="82">
        <v>436.7</v>
      </c>
      <c r="E239" s="82">
        <v>259.39999999999998</v>
      </c>
      <c r="F239" s="111">
        <v>4.5</v>
      </c>
      <c r="G239" s="110">
        <f t="shared" si="39"/>
        <v>434</v>
      </c>
      <c r="H239" s="82">
        <v>431.2</v>
      </c>
      <c r="I239" s="82">
        <v>259.39999999999998</v>
      </c>
      <c r="J239" s="111">
        <v>2.8</v>
      </c>
    </row>
    <row r="240" spans="1:10" ht="25.5" x14ac:dyDescent="0.2">
      <c r="A240" s="83" t="s">
        <v>583</v>
      </c>
      <c r="B240" s="100" t="s">
        <v>151</v>
      </c>
      <c r="C240" s="114">
        <f t="shared" ref="C240:C241" si="76">D240+F240</f>
        <v>2.4</v>
      </c>
      <c r="D240" s="81">
        <f>D241</f>
        <v>2.4</v>
      </c>
      <c r="E240" s="81">
        <f>E241</f>
        <v>1.8</v>
      </c>
      <c r="F240" s="115">
        <f>F241</f>
        <v>0</v>
      </c>
      <c r="G240" s="114">
        <f t="shared" ref="G240:G241" si="77">H240+J240</f>
        <v>2.4</v>
      </c>
      <c r="H240" s="81">
        <f>H241</f>
        <v>2.4</v>
      </c>
      <c r="I240" s="81">
        <f>I241</f>
        <v>1.8</v>
      </c>
      <c r="J240" s="115">
        <f>J241</f>
        <v>0</v>
      </c>
    </row>
    <row r="241" spans="1:10" x14ac:dyDescent="0.2">
      <c r="A241" s="84" t="s">
        <v>584</v>
      </c>
      <c r="B241" s="94" t="s">
        <v>273</v>
      </c>
      <c r="C241" s="110">
        <f t="shared" si="76"/>
        <v>2.4</v>
      </c>
      <c r="D241" s="82">
        <v>2.4</v>
      </c>
      <c r="E241" s="82">
        <v>1.8</v>
      </c>
      <c r="F241" s="111"/>
      <c r="G241" s="110">
        <f t="shared" si="77"/>
        <v>2.4</v>
      </c>
      <c r="H241" s="82">
        <v>2.4</v>
      </c>
      <c r="I241" s="82">
        <v>1.8</v>
      </c>
      <c r="J241" s="111"/>
    </row>
    <row r="242" spans="1:10" ht="12.95" customHeight="1" x14ac:dyDescent="0.2">
      <c r="A242" s="42" t="s">
        <v>377</v>
      </c>
      <c r="B242" s="90" t="s">
        <v>114</v>
      </c>
      <c r="C242" s="105">
        <f t="shared" si="31"/>
        <v>488.5</v>
      </c>
      <c r="D242" s="33">
        <f t="shared" ref="D242:J243" si="78">D243</f>
        <v>488.5</v>
      </c>
      <c r="E242" s="33">
        <f t="shared" si="78"/>
        <v>363.4</v>
      </c>
      <c r="F242" s="106">
        <f t="shared" si="78"/>
        <v>0</v>
      </c>
      <c r="G242" s="105">
        <f t="shared" si="39"/>
        <v>488.5</v>
      </c>
      <c r="H242" s="33">
        <f t="shared" si="78"/>
        <v>488.5</v>
      </c>
      <c r="I242" s="33">
        <f t="shared" si="78"/>
        <v>363.4</v>
      </c>
      <c r="J242" s="106">
        <f t="shared" si="78"/>
        <v>0</v>
      </c>
    </row>
    <row r="243" spans="1:10" ht="25.5" x14ac:dyDescent="0.2">
      <c r="A243" s="42" t="s">
        <v>378</v>
      </c>
      <c r="B243" s="88" t="s">
        <v>145</v>
      </c>
      <c r="C243" s="105">
        <f t="shared" si="31"/>
        <v>488.5</v>
      </c>
      <c r="D243" s="33">
        <f t="shared" si="78"/>
        <v>488.5</v>
      </c>
      <c r="E243" s="33">
        <f t="shared" si="78"/>
        <v>363.4</v>
      </c>
      <c r="F243" s="106">
        <f t="shared" si="78"/>
        <v>0</v>
      </c>
      <c r="G243" s="105">
        <f t="shared" si="39"/>
        <v>488.5</v>
      </c>
      <c r="H243" s="33">
        <f t="shared" si="78"/>
        <v>488.5</v>
      </c>
      <c r="I243" s="33">
        <f t="shared" si="78"/>
        <v>363.4</v>
      </c>
      <c r="J243" s="106">
        <f t="shared" si="78"/>
        <v>0</v>
      </c>
    </row>
    <row r="244" spans="1:10" ht="25.5" x14ac:dyDescent="0.2">
      <c r="A244" s="43" t="s">
        <v>379</v>
      </c>
      <c r="B244" s="92" t="s">
        <v>376</v>
      </c>
      <c r="C244" s="107">
        <f t="shared" si="31"/>
        <v>488.5</v>
      </c>
      <c r="D244" s="36">
        <v>488.5</v>
      </c>
      <c r="E244" s="36">
        <v>363.4</v>
      </c>
      <c r="F244" s="109"/>
      <c r="G244" s="107">
        <f t="shared" si="39"/>
        <v>488.5</v>
      </c>
      <c r="H244" s="36">
        <v>488.5</v>
      </c>
      <c r="I244" s="36">
        <v>363.4</v>
      </c>
      <c r="J244" s="109"/>
    </row>
    <row r="245" spans="1:10" ht="12.95" customHeight="1" x14ac:dyDescent="0.2">
      <c r="A245" s="42" t="s">
        <v>380</v>
      </c>
      <c r="B245" s="90" t="s">
        <v>116</v>
      </c>
      <c r="C245" s="105">
        <f t="shared" si="31"/>
        <v>829.5</v>
      </c>
      <c r="D245" s="33">
        <f t="shared" ref="D245:J246" si="79">D246</f>
        <v>799.4</v>
      </c>
      <c r="E245" s="33">
        <f t="shared" si="79"/>
        <v>551.4</v>
      </c>
      <c r="F245" s="106">
        <f t="shared" si="79"/>
        <v>30.1</v>
      </c>
      <c r="G245" s="105">
        <f t="shared" si="39"/>
        <v>825.30000000000007</v>
      </c>
      <c r="H245" s="33">
        <f t="shared" si="79"/>
        <v>795.2</v>
      </c>
      <c r="I245" s="33">
        <f t="shared" si="79"/>
        <v>548.4</v>
      </c>
      <c r="J245" s="106">
        <f t="shared" si="79"/>
        <v>30.1</v>
      </c>
    </row>
    <row r="246" spans="1:10" ht="25.5" x14ac:dyDescent="0.2">
      <c r="A246" s="42" t="s">
        <v>381</v>
      </c>
      <c r="B246" s="88" t="s">
        <v>145</v>
      </c>
      <c r="C246" s="105">
        <f t="shared" si="31"/>
        <v>829.5</v>
      </c>
      <c r="D246" s="33">
        <f t="shared" si="79"/>
        <v>799.4</v>
      </c>
      <c r="E246" s="33">
        <f t="shared" si="79"/>
        <v>551.4</v>
      </c>
      <c r="F246" s="106">
        <f t="shared" si="79"/>
        <v>30.1</v>
      </c>
      <c r="G246" s="105">
        <f t="shared" si="39"/>
        <v>825.30000000000007</v>
      </c>
      <c r="H246" s="33">
        <f t="shared" si="79"/>
        <v>795.2</v>
      </c>
      <c r="I246" s="33">
        <f t="shared" si="79"/>
        <v>548.4</v>
      </c>
      <c r="J246" s="106">
        <f t="shared" si="79"/>
        <v>30.1</v>
      </c>
    </row>
    <row r="247" spans="1:10" ht="25.5" x14ac:dyDescent="0.2">
      <c r="A247" s="43" t="s">
        <v>382</v>
      </c>
      <c r="B247" s="92" t="s">
        <v>376</v>
      </c>
      <c r="C247" s="107">
        <f t="shared" si="31"/>
        <v>829.5</v>
      </c>
      <c r="D247" s="36">
        <v>799.4</v>
      </c>
      <c r="E247" s="36">
        <v>551.4</v>
      </c>
      <c r="F247" s="109">
        <v>30.1</v>
      </c>
      <c r="G247" s="107">
        <f t="shared" si="39"/>
        <v>825.30000000000007</v>
      </c>
      <c r="H247" s="36">
        <v>795.2</v>
      </c>
      <c r="I247" s="36">
        <v>548.4</v>
      </c>
      <c r="J247" s="109">
        <v>30.1</v>
      </c>
    </row>
    <row r="248" spans="1:10" ht="12.95" customHeight="1" x14ac:dyDescent="0.2">
      <c r="A248" s="42" t="s">
        <v>383</v>
      </c>
      <c r="B248" s="90" t="s">
        <v>117</v>
      </c>
      <c r="C248" s="105">
        <f t="shared" si="31"/>
        <v>1341.6999999999998</v>
      </c>
      <c r="D248" s="33">
        <f t="shared" ref="D248:J249" si="80">D249</f>
        <v>1302.5999999999999</v>
      </c>
      <c r="E248" s="33">
        <f t="shared" si="80"/>
        <v>877.8</v>
      </c>
      <c r="F248" s="106">
        <f t="shared" si="80"/>
        <v>39.1</v>
      </c>
      <c r="G248" s="105">
        <f t="shared" si="39"/>
        <v>1336.1999999999998</v>
      </c>
      <c r="H248" s="33">
        <f t="shared" si="80"/>
        <v>1297.0999999999999</v>
      </c>
      <c r="I248" s="33">
        <f t="shared" si="80"/>
        <v>876.9</v>
      </c>
      <c r="J248" s="106">
        <f t="shared" si="80"/>
        <v>39.1</v>
      </c>
    </row>
    <row r="249" spans="1:10" ht="25.5" x14ac:dyDescent="0.2">
      <c r="A249" s="42" t="s">
        <v>384</v>
      </c>
      <c r="B249" s="88" t="s">
        <v>145</v>
      </c>
      <c r="C249" s="105">
        <f t="shared" si="31"/>
        <v>1341.6999999999998</v>
      </c>
      <c r="D249" s="33">
        <f t="shared" si="80"/>
        <v>1302.5999999999999</v>
      </c>
      <c r="E249" s="33">
        <f t="shared" si="80"/>
        <v>877.8</v>
      </c>
      <c r="F249" s="106">
        <f t="shared" si="80"/>
        <v>39.1</v>
      </c>
      <c r="G249" s="105">
        <f t="shared" si="39"/>
        <v>1336.1999999999998</v>
      </c>
      <c r="H249" s="33">
        <f t="shared" si="80"/>
        <v>1297.0999999999999</v>
      </c>
      <c r="I249" s="33">
        <f t="shared" si="80"/>
        <v>876.9</v>
      </c>
      <c r="J249" s="106">
        <f t="shared" si="80"/>
        <v>39.1</v>
      </c>
    </row>
    <row r="250" spans="1:10" ht="25.5" x14ac:dyDescent="0.2">
      <c r="A250" s="84" t="s">
        <v>385</v>
      </c>
      <c r="B250" s="94" t="s">
        <v>376</v>
      </c>
      <c r="C250" s="110">
        <f t="shared" ref="C250:C308" si="81">D250+F250</f>
        <v>1341.6999999999998</v>
      </c>
      <c r="D250" s="82">
        <v>1302.5999999999999</v>
      </c>
      <c r="E250" s="82">
        <v>877.8</v>
      </c>
      <c r="F250" s="111">
        <v>39.1</v>
      </c>
      <c r="G250" s="110">
        <f t="shared" si="39"/>
        <v>1336.1999999999998</v>
      </c>
      <c r="H250" s="82">
        <v>1297.0999999999999</v>
      </c>
      <c r="I250" s="82">
        <v>876.9</v>
      </c>
      <c r="J250" s="111">
        <v>39.1</v>
      </c>
    </row>
    <row r="251" spans="1:10" ht="12.95" customHeight="1" x14ac:dyDescent="0.2">
      <c r="A251" s="42" t="s">
        <v>386</v>
      </c>
      <c r="B251" s="90" t="s">
        <v>118</v>
      </c>
      <c r="C251" s="105">
        <f t="shared" si="81"/>
        <v>627.40000000000009</v>
      </c>
      <c r="D251" s="33">
        <f t="shared" ref="D251:J252" si="82">D252</f>
        <v>624.70000000000005</v>
      </c>
      <c r="E251" s="33">
        <f t="shared" si="82"/>
        <v>426.7</v>
      </c>
      <c r="F251" s="106">
        <f t="shared" si="82"/>
        <v>2.7</v>
      </c>
      <c r="G251" s="105">
        <f t="shared" si="39"/>
        <v>627</v>
      </c>
      <c r="H251" s="33">
        <f t="shared" si="82"/>
        <v>624.29999999999995</v>
      </c>
      <c r="I251" s="33">
        <f t="shared" si="82"/>
        <v>426.7</v>
      </c>
      <c r="J251" s="106">
        <f t="shared" si="82"/>
        <v>2.7</v>
      </c>
    </row>
    <row r="252" spans="1:10" ht="25.5" x14ac:dyDescent="0.2">
      <c r="A252" s="42" t="s">
        <v>387</v>
      </c>
      <c r="B252" s="88" t="s">
        <v>145</v>
      </c>
      <c r="C252" s="105">
        <f t="shared" si="81"/>
        <v>627.40000000000009</v>
      </c>
      <c r="D252" s="33">
        <f t="shared" si="82"/>
        <v>624.70000000000005</v>
      </c>
      <c r="E252" s="33">
        <f t="shared" si="82"/>
        <v>426.7</v>
      </c>
      <c r="F252" s="106">
        <f t="shared" si="82"/>
        <v>2.7</v>
      </c>
      <c r="G252" s="105">
        <f t="shared" si="39"/>
        <v>627</v>
      </c>
      <c r="H252" s="33">
        <f t="shared" si="82"/>
        <v>624.29999999999995</v>
      </c>
      <c r="I252" s="33">
        <f t="shared" si="82"/>
        <v>426.7</v>
      </c>
      <c r="J252" s="106">
        <f t="shared" si="82"/>
        <v>2.7</v>
      </c>
    </row>
    <row r="253" spans="1:10" ht="25.5" x14ac:dyDescent="0.2">
      <c r="A253" s="43" t="s">
        <v>388</v>
      </c>
      <c r="B253" s="92" t="s">
        <v>376</v>
      </c>
      <c r="C253" s="107">
        <f t="shared" si="81"/>
        <v>627.40000000000009</v>
      </c>
      <c r="D253" s="36">
        <v>624.70000000000005</v>
      </c>
      <c r="E253" s="36">
        <v>426.7</v>
      </c>
      <c r="F253" s="109">
        <v>2.7</v>
      </c>
      <c r="G253" s="107">
        <f t="shared" si="39"/>
        <v>627</v>
      </c>
      <c r="H253" s="36">
        <v>624.29999999999995</v>
      </c>
      <c r="I253" s="36">
        <v>426.7</v>
      </c>
      <c r="J253" s="109">
        <v>2.7</v>
      </c>
    </row>
    <row r="254" spans="1:10" ht="12.95" customHeight="1" x14ac:dyDescent="0.2">
      <c r="A254" s="42" t="s">
        <v>389</v>
      </c>
      <c r="B254" s="90" t="s">
        <v>119</v>
      </c>
      <c r="C254" s="105">
        <f t="shared" si="81"/>
        <v>707.3</v>
      </c>
      <c r="D254" s="33">
        <f t="shared" ref="D254:J255" si="83">D255</f>
        <v>707.3</v>
      </c>
      <c r="E254" s="33">
        <f t="shared" si="83"/>
        <v>484.2</v>
      </c>
      <c r="F254" s="106">
        <f t="shared" si="83"/>
        <v>0</v>
      </c>
      <c r="G254" s="105">
        <f t="shared" si="39"/>
        <v>704.2</v>
      </c>
      <c r="H254" s="33">
        <f t="shared" si="83"/>
        <v>704.2</v>
      </c>
      <c r="I254" s="33">
        <f t="shared" si="83"/>
        <v>481.8</v>
      </c>
      <c r="J254" s="106">
        <f t="shared" si="83"/>
        <v>0</v>
      </c>
    </row>
    <row r="255" spans="1:10" ht="25.5" x14ac:dyDescent="0.2">
      <c r="A255" s="42" t="s">
        <v>390</v>
      </c>
      <c r="B255" s="88" t="s">
        <v>145</v>
      </c>
      <c r="C255" s="105">
        <f t="shared" si="81"/>
        <v>707.3</v>
      </c>
      <c r="D255" s="33">
        <f t="shared" si="83"/>
        <v>707.3</v>
      </c>
      <c r="E255" s="33">
        <f t="shared" si="83"/>
        <v>484.2</v>
      </c>
      <c r="F255" s="106">
        <f t="shared" si="83"/>
        <v>0</v>
      </c>
      <c r="G255" s="105">
        <f t="shared" si="39"/>
        <v>704.2</v>
      </c>
      <c r="H255" s="33">
        <f t="shared" si="83"/>
        <v>704.2</v>
      </c>
      <c r="I255" s="33">
        <f t="shared" si="83"/>
        <v>481.8</v>
      </c>
      <c r="J255" s="106">
        <f t="shared" si="83"/>
        <v>0</v>
      </c>
    </row>
    <row r="256" spans="1:10" ht="25.5" x14ac:dyDescent="0.2">
      <c r="A256" s="43" t="s">
        <v>391</v>
      </c>
      <c r="B256" s="92" t="s">
        <v>376</v>
      </c>
      <c r="C256" s="107">
        <f t="shared" si="81"/>
        <v>707.3</v>
      </c>
      <c r="D256" s="36">
        <v>707.3</v>
      </c>
      <c r="E256" s="36">
        <v>484.2</v>
      </c>
      <c r="F256" s="106"/>
      <c r="G256" s="107">
        <f t="shared" si="39"/>
        <v>704.2</v>
      </c>
      <c r="H256" s="36">
        <v>704.2</v>
      </c>
      <c r="I256" s="36">
        <v>481.8</v>
      </c>
      <c r="J256" s="109"/>
    </row>
    <row r="257" spans="1:10" ht="12.95" customHeight="1" x14ac:dyDescent="0.2">
      <c r="A257" s="42" t="s">
        <v>392</v>
      </c>
      <c r="B257" s="90" t="s">
        <v>115</v>
      </c>
      <c r="C257" s="105">
        <f t="shared" si="81"/>
        <v>2648.6</v>
      </c>
      <c r="D257" s="33">
        <f>D258+D260</f>
        <v>2648.6</v>
      </c>
      <c r="E257" s="33">
        <f t="shared" ref="E257:F257" si="84">E258+E260</f>
        <v>1832.6</v>
      </c>
      <c r="F257" s="106">
        <f t="shared" si="84"/>
        <v>0</v>
      </c>
      <c r="G257" s="105">
        <f t="shared" si="39"/>
        <v>2639.2999999999997</v>
      </c>
      <c r="H257" s="33">
        <f>H258+H260</f>
        <v>2639.2999999999997</v>
      </c>
      <c r="I257" s="33">
        <f t="shared" ref="I257" si="85">I258+I260</f>
        <v>1825.5</v>
      </c>
      <c r="J257" s="106">
        <f t="shared" ref="J257" si="86">J258+J260</f>
        <v>0</v>
      </c>
    </row>
    <row r="258" spans="1:10" ht="25.5" x14ac:dyDescent="0.2">
      <c r="A258" s="42" t="s">
        <v>393</v>
      </c>
      <c r="B258" s="88" t="s">
        <v>145</v>
      </c>
      <c r="C258" s="105">
        <f t="shared" si="81"/>
        <v>2643.9</v>
      </c>
      <c r="D258" s="33">
        <f t="shared" ref="D258:J258" si="87">D259</f>
        <v>2643.9</v>
      </c>
      <c r="E258" s="33">
        <f t="shared" si="87"/>
        <v>1829.1</v>
      </c>
      <c r="F258" s="106">
        <f t="shared" si="87"/>
        <v>0</v>
      </c>
      <c r="G258" s="105">
        <f t="shared" si="39"/>
        <v>2634.6</v>
      </c>
      <c r="H258" s="33">
        <f t="shared" si="87"/>
        <v>2634.6</v>
      </c>
      <c r="I258" s="33">
        <f t="shared" si="87"/>
        <v>1822</v>
      </c>
      <c r="J258" s="106">
        <f t="shared" si="87"/>
        <v>0</v>
      </c>
    </row>
    <row r="259" spans="1:10" ht="25.5" x14ac:dyDescent="0.2">
      <c r="A259" s="43" t="s">
        <v>394</v>
      </c>
      <c r="B259" s="92" t="s">
        <v>376</v>
      </c>
      <c r="C259" s="107">
        <f t="shared" si="81"/>
        <v>2643.9</v>
      </c>
      <c r="D259" s="36">
        <v>2643.9</v>
      </c>
      <c r="E259" s="36">
        <v>1829.1</v>
      </c>
      <c r="F259" s="106"/>
      <c r="G259" s="107">
        <f t="shared" si="39"/>
        <v>2634.6</v>
      </c>
      <c r="H259" s="36">
        <v>2634.6</v>
      </c>
      <c r="I259" s="36">
        <v>1822</v>
      </c>
      <c r="J259" s="106"/>
    </row>
    <row r="260" spans="1:10" ht="25.5" x14ac:dyDescent="0.2">
      <c r="A260" s="83" t="s">
        <v>525</v>
      </c>
      <c r="B260" s="100" t="s">
        <v>151</v>
      </c>
      <c r="C260" s="114">
        <f t="shared" si="81"/>
        <v>4.7</v>
      </c>
      <c r="D260" s="81">
        <f>D261</f>
        <v>4.7</v>
      </c>
      <c r="E260" s="81">
        <f>E261</f>
        <v>3.5</v>
      </c>
      <c r="F260" s="115">
        <f>F261</f>
        <v>0</v>
      </c>
      <c r="G260" s="114">
        <f t="shared" ref="G260:G261" si="88">H260+J260</f>
        <v>4.7</v>
      </c>
      <c r="H260" s="81">
        <f>H261</f>
        <v>4.7</v>
      </c>
      <c r="I260" s="81">
        <f>I261</f>
        <v>3.5</v>
      </c>
      <c r="J260" s="115">
        <f>J261</f>
        <v>0</v>
      </c>
    </row>
    <row r="261" spans="1:10" x14ac:dyDescent="0.2">
      <c r="A261" s="84" t="s">
        <v>526</v>
      </c>
      <c r="B261" s="94" t="s">
        <v>273</v>
      </c>
      <c r="C261" s="110">
        <f t="shared" si="81"/>
        <v>4.7</v>
      </c>
      <c r="D261" s="82">
        <v>4.7</v>
      </c>
      <c r="E261" s="82">
        <v>3.5</v>
      </c>
      <c r="F261" s="111"/>
      <c r="G261" s="110">
        <f t="shared" si="88"/>
        <v>4.7</v>
      </c>
      <c r="H261" s="82">
        <v>4.7</v>
      </c>
      <c r="I261" s="82">
        <v>3.5</v>
      </c>
      <c r="J261" s="111"/>
    </row>
    <row r="262" spans="1:10" ht="12.95" customHeight="1" x14ac:dyDescent="0.2">
      <c r="A262" s="42" t="s">
        <v>396</v>
      </c>
      <c r="B262" s="90" t="s">
        <v>120</v>
      </c>
      <c r="C262" s="105">
        <f t="shared" si="81"/>
        <v>2722.2000000000003</v>
      </c>
      <c r="D262" s="33">
        <f>D263+D265</f>
        <v>2719.2000000000003</v>
      </c>
      <c r="E262" s="33">
        <f t="shared" ref="E262:F262" si="89">E263+E265</f>
        <v>1850.6</v>
      </c>
      <c r="F262" s="106">
        <f t="shared" si="89"/>
        <v>3</v>
      </c>
      <c r="G262" s="105">
        <f t="shared" ref="G262:G308" si="90">H262+J262</f>
        <v>2694.1000000000004</v>
      </c>
      <c r="H262" s="33">
        <f>H263+H265</f>
        <v>2691.2000000000003</v>
      </c>
      <c r="I262" s="33">
        <f t="shared" ref="I262" si="91">I263+I265</f>
        <v>1850.6</v>
      </c>
      <c r="J262" s="106">
        <f t="shared" ref="J262" si="92">J263+J265</f>
        <v>2.9</v>
      </c>
    </row>
    <row r="263" spans="1:10" ht="25.5" customHeight="1" x14ac:dyDescent="0.2">
      <c r="A263" s="42" t="s">
        <v>397</v>
      </c>
      <c r="B263" s="88" t="s">
        <v>145</v>
      </c>
      <c r="C263" s="105">
        <f t="shared" si="81"/>
        <v>2719.8</v>
      </c>
      <c r="D263" s="33">
        <f t="shared" ref="D263:J263" si="93">D264</f>
        <v>2716.8</v>
      </c>
      <c r="E263" s="33">
        <f t="shared" si="93"/>
        <v>1848.8</v>
      </c>
      <c r="F263" s="106">
        <f t="shared" si="93"/>
        <v>3</v>
      </c>
      <c r="G263" s="105">
        <f t="shared" si="90"/>
        <v>2691.7000000000003</v>
      </c>
      <c r="H263" s="33">
        <f t="shared" si="93"/>
        <v>2688.8</v>
      </c>
      <c r="I263" s="33">
        <f t="shared" si="93"/>
        <v>1848.8</v>
      </c>
      <c r="J263" s="106">
        <f t="shared" si="93"/>
        <v>2.9</v>
      </c>
    </row>
    <row r="264" spans="1:10" ht="25.5" x14ac:dyDescent="0.2">
      <c r="A264" s="43" t="s">
        <v>398</v>
      </c>
      <c r="B264" s="92" t="s">
        <v>395</v>
      </c>
      <c r="C264" s="107">
        <f t="shared" si="81"/>
        <v>2719.8</v>
      </c>
      <c r="D264" s="36">
        <v>2716.8</v>
      </c>
      <c r="E264" s="36">
        <v>1848.8</v>
      </c>
      <c r="F264" s="109">
        <v>3</v>
      </c>
      <c r="G264" s="107">
        <f t="shared" si="90"/>
        <v>2691.7000000000003</v>
      </c>
      <c r="H264" s="36">
        <v>2688.8</v>
      </c>
      <c r="I264" s="36">
        <v>1848.8</v>
      </c>
      <c r="J264" s="109">
        <v>2.9</v>
      </c>
    </row>
    <row r="265" spans="1:10" ht="25.5" x14ac:dyDescent="0.2">
      <c r="A265" s="83" t="s">
        <v>527</v>
      </c>
      <c r="B265" s="100" t="s">
        <v>151</v>
      </c>
      <c r="C265" s="114">
        <f t="shared" ref="C265:C266" si="94">D265+F265</f>
        <v>2.4</v>
      </c>
      <c r="D265" s="81">
        <f>D266</f>
        <v>2.4</v>
      </c>
      <c r="E265" s="81">
        <f>E266</f>
        <v>1.8</v>
      </c>
      <c r="F265" s="115">
        <f>F266</f>
        <v>0</v>
      </c>
      <c r="G265" s="114">
        <f t="shared" si="90"/>
        <v>2.4</v>
      </c>
      <c r="H265" s="81">
        <f>H266</f>
        <v>2.4</v>
      </c>
      <c r="I265" s="81">
        <f>I266</f>
        <v>1.8</v>
      </c>
      <c r="J265" s="115">
        <f>J266</f>
        <v>0</v>
      </c>
    </row>
    <row r="266" spans="1:10" x14ac:dyDescent="0.2">
      <c r="A266" s="84" t="s">
        <v>528</v>
      </c>
      <c r="B266" s="94" t="s">
        <v>273</v>
      </c>
      <c r="C266" s="110">
        <f t="shared" si="94"/>
        <v>2.4</v>
      </c>
      <c r="D266" s="82">
        <v>2.4</v>
      </c>
      <c r="E266" s="82">
        <v>1.8</v>
      </c>
      <c r="F266" s="111"/>
      <c r="G266" s="110">
        <f t="shared" si="90"/>
        <v>2.4</v>
      </c>
      <c r="H266" s="82">
        <v>2.4</v>
      </c>
      <c r="I266" s="82">
        <v>1.8</v>
      </c>
      <c r="J266" s="111"/>
    </row>
    <row r="267" spans="1:10" ht="12.95" customHeight="1" x14ac:dyDescent="0.2">
      <c r="A267" s="42" t="s">
        <v>399</v>
      </c>
      <c r="B267" s="90" t="s">
        <v>122</v>
      </c>
      <c r="C267" s="105">
        <f t="shared" si="81"/>
        <v>2390.1000000000004</v>
      </c>
      <c r="D267" s="33">
        <f>D268+D270</f>
        <v>2366.1000000000004</v>
      </c>
      <c r="E267" s="33">
        <f t="shared" ref="E267:F267" si="95">E268+E270</f>
        <v>1647.5</v>
      </c>
      <c r="F267" s="106">
        <f t="shared" si="95"/>
        <v>24</v>
      </c>
      <c r="G267" s="105">
        <f t="shared" si="90"/>
        <v>2370.8000000000002</v>
      </c>
      <c r="H267" s="33">
        <f>H268+H270</f>
        <v>2350.8000000000002</v>
      </c>
      <c r="I267" s="33">
        <f t="shared" ref="I267" si="96">I268+I270</f>
        <v>1647.1</v>
      </c>
      <c r="J267" s="106">
        <f t="shared" ref="J267" si="97">J268+J270</f>
        <v>20</v>
      </c>
    </row>
    <row r="268" spans="1:10" ht="25.5" x14ac:dyDescent="0.2">
      <c r="A268" s="42" t="s">
        <v>400</v>
      </c>
      <c r="B268" s="88" t="s">
        <v>145</v>
      </c>
      <c r="C268" s="105">
        <f t="shared" si="81"/>
        <v>2385.3000000000002</v>
      </c>
      <c r="D268" s="33">
        <f t="shared" ref="D268:J268" si="98">D269</f>
        <v>2361.3000000000002</v>
      </c>
      <c r="E268" s="33">
        <f t="shared" si="98"/>
        <v>1644</v>
      </c>
      <c r="F268" s="106">
        <f t="shared" si="98"/>
        <v>24</v>
      </c>
      <c r="G268" s="105">
        <f t="shared" si="90"/>
        <v>2366</v>
      </c>
      <c r="H268" s="33">
        <f t="shared" si="98"/>
        <v>2346</v>
      </c>
      <c r="I268" s="33">
        <f t="shared" si="98"/>
        <v>1643.6</v>
      </c>
      <c r="J268" s="106">
        <f t="shared" si="98"/>
        <v>20</v>
      </c>
    </row>
    <row r="269" spans="1:10" ht="25.5" x14ac:dyDescent="0.2">
      <c r="A269" s="43" t="s">
        <v>401</v>
      </c>
      <c r="B269" s="92" t="s">
        <v>395</v>
      </c>
      <c r="C269" s="107">
        <f t="shared" si="81"/>
        <v>2385.3000000000002</v>
      </c>
      <c r="D269" s="36">
        <v>2361.3000000000002</v>
      </c>
      <c r="E269" s="36">
        <v>1644</v>
      </c>
      <c r="F269" s="109">
        <v>24</v>
      </c>
      <c r="G269" s="107">
        <f t="shared" si="90"/>
        <v>2366</v>
      </c>
      <c r="H269" s="36">
        <v>2346</v>
      </c>
      <c r="I269" s="36">
        <v>1643.6</v>
      </c>
      <c r="J269" s="109">
        <v>20</v>
      </c>
    </row>
    <row r="270" spans="1:10" ht="25.5" x14ac:dyDescent="0.2">
      <c r="A270" s="83" t="s">
        <v>585</v>
      </c>
      <c r="B270" s="100" t="s">
        <v>151</v>
      </c>
      <c r="C270" s="114">
        <f t="shared" si="81"/>
        <v>4.8</v>
      </c>
      <c r="D270" s="81">
        <f>D271</f>
        <v>4.8</v>
      </c>
      <c r="E270" s="81">
        <f>E271</f>
        <v>3.5</v>
      </c>
      <c r="F270" s="115">
        <f>F271</f>
        <v>0</v>
      </c>
      <c r="G270" s="114">
        <f t="shared" ref="G270:G271" si="99">H270+J270</f>
        <v>4.8</v>
      </c>
      <c r="H270" s="81">
        <f>H271</f>
        <v>4.8</v>
      </c>
      <c r="I270" s="81">
        <f>I271</f>
        <v>3.5</v>
      </c>
      <c r="J270" s="115">
        <f>J271</f>
        <v>0</v>
      </c>
    </row>
    <row r="271" spans="1:10" x14ac:dyDescent="0.2">
      <c r="A271" s="84" t="s">
        <v>586</v>
      </c>
      <c r="B271" s="94" t="s">
        <v>273</v>
      </c>
      <c r="C271" s="110">
        <f t="shared" si="81"/>
        <v>4.8</v>
      </c>
      <c r="D271" s="82">
        <v>4.8</v>
      </c>
      <c r="E271" s="82">
        <v>3.5</v>
      </c>
      <c r="F271" s="111"/>
      <c r="G271" s="110">
        <f t="shared" si="99"/>
        <v>4.8</v>
      </c>
      <c r="H271" s="82">
        <v>4.8</v>
      </c>
      <c r="I271" s="82">
        <v>3.5</v>
      </c>
      <c r="J271" s="111"/>
    </row>
    <row r="272" spans="1:10" ht="12.95" customHeight="1" x14ac:dyDescent="0.2">
      <c r="A272" s="42" t="s">
        <v>402</v>
      </c>
      <c r="B272" s="90" t="s">
        <v>123</v>
      </c>
      <c r="C272" s="105">
        <f t="shared" si="81"/>
        <v>1359.4</v>
      </c>
      <c r="D272" s="33">
        <f t="shared" ref="D272:J273" si="100">D273</f>
        <v>1326.4</v>
      </c>
      <c r="E272" s="33">
        <f t="shared" si="100"/>
        <v>915.1</v>
      </c>
      <c r="F272" s="106">
        <f t="shared" si="100"/>
        <v>33</v>
      </c>
      <c r="G272" s="105">
        <f t="shared" si="90"/>
        <v>1354.8</v>
      </c>
      <c r="H272" s="33">
        <f t="shared" si="100"/>
        <v>1321.8</v>
      </c>
      <c r="I272" s="33">
        <f t="shared" si="100"/>
        <v>911.8</v>
      </c>
      <c r="J272" s="106">
        <f t="shared" si="100"/>
        <v>33</v>
      </c>
    </row>
    <row r="273" spans="1:10" ht="25.5" x14ac:dyDescent="0.2">
      <c r="A273" s="42" t="s">
        <v>403</v>
      </c>
      <c r="B273" s="88" t="s">
        <v>145</v>
      </c>
      <c r="C273" s="105">
        <f t="shared" si="81"/>
        <v>1359.4</v>
      </c>
      <c r="D273" s="33">
        <f t="shared" si="100"/>
        <v>1326.4</v>
      </c>
      <c r="E273" s="33">
        <f t="shared" si="100"/>
        <v>915.1</v>
      </c>
      <c r="F273" s="106">
        <f t="shared" si="100"/>
        <v>33</v>
      </c>
      <c r="G273" s="105">
        <f t="shared" si="90"/>
        <v>1354.8</v>
      </c>
      <c r="H273" s="33">
        <f t="shared" si="100"/>
        <v>1321.8</v>
      </c>
      <c r="I273" s="33">
        <f t="shared" si="100"/>
        <v>911.8</v>
      </c>
      <c r="J273" s="106">
        <f t="shared" si="100"/>
        <v>33</v>
      </c>
    </row>
    <row r="274" spans="1:10" ht="25.5" x14ac:dyDescent="0.2">
      <c r="A274" s="43" t="s">
        <v>404</v>
      </c>
      <c r="B274" s="92" t="s">
        <v>395</v>
      </c>
      <c r="C274" s="107">
        <f t="shared" si="81"/>
        <v>1359.4</v>
      </c>
      <c r="D274" s="36">
        <v>1326.4</v>
      </c>
      <c r="E274" s="36">
        <v>915.1</v>
      </c>
      <c r="F274" s="109">
        <v>33</v>
      </c>
      <c r="G274" s="107">
        <f t="shared" si="90"/>
        <v>1354.8</v>
      </c>
      <c r="H274" s="36">
        <v>1321.8</v>
      </c>
      <c r="I274" s="36">
        <v>911.8</v>
      </c>
      <c r="J274" s="109">
        <v>33</v>
      </c>
    </row>
    <row r="275" spans="1:10" ht="12.95" customHeight="1" x14ac:dyDescent="0.2">
      <c r="A275" s="42" t="s">
        <v>405</v>
      </c>
      <c r="B275" s="90" t="s">
        <v>121</v>
      </c>
      <c r="C275" s="105">
        <f t="shared" si="81"/>
        <v>2335.9</v>
      </c>
      <c r="D275" s="33">
        <f>D276+D278</f>
        <v>2329.9</v>
      </c>
      <c r="E275" s="33">
        <f t="shared" ref="E275:F275" si="101">E276+E278</f>
        <v>1629.9</v>
      </c>
      <c r="F275" s="106">
        <f t="shared" si="101"/>
        <v>6</v>
      </c>
      <c r="G275" s="105">
        <f t="shared" si="90"/>
        <v>2335.6000000000004</v>
      </c>
      <c r="H275" s="33">
        <f>H276+H278</f>
        <v>2329.7000000000003</v>
      </c>
      <c r="I275" s="33">
        <f t="shared" ref="I275" si="102">I276+I278</f>
        <v>1629.9</v>
      </c>
      <c r="J275" s="106">
        <f t="shared" ref="J275" si="103">J276+J278</f>
        <v>5.9</v>
      </c>
    </row>
    <row r="276" spans="1:10" ht="25.5" x14ac:dyDescent="0.2">
      <c r="A276" s="42" t="s">
        <v>406</v>
      </c>
      <c r="B276" s="88" t="s">
        <v>145</v>
      </c>
      <c r="C276" s="105">
        <f t="shared" si="81"/>
        <v>2331.1</v>
      </c>
      <c r="D276" s="33">
        <f t="shared" ref="D276:J276" si="104">D277</f>
        <v>2325.1</v>
      </c>
      <c r="E276" s="33">
        <f t="shared" si="104"/>
        <v>1626.4</v>
      </c>
      <c r="F276" s="106">
        <f t="shared" si="104"/>
        <v>6</v>
      </c>
      <c r="G276" s="105">
        <f t="shared" si="90"/>
        <v>2330.8000000000002</v>
      </c>
      <c r="H276" s="33">
        <f t="shared" si="104"/>
        <v>2324.9</v>
      </c>
      <c r="I276" s="33">
        <f t="shared" si="104"/>
        <v>1626.4</v>
      </c>
      <c r="J276" s="106">
        <f t="shared" si="104"/>
        <v>5.9</v>
      </c>
    </row>
    <row r="277" spans="1:10" ht="25.5" x14ac:dyDescent="0.2">
      <c r="A277" s="43" t="s">
        <v>407</v>
      </c>
      <c r="B277" s="92" t="s">
        <v>395</v>
      </c>
      <c r="C277" s="107">
        <f t="shared" si="81"/>
        <v>2331.1</v>
      </c>
      <c r="D277" s="36">
        <v>2325.1</v>
      </c>
      <c r="E277" s="36">
        <v>1626.4</v>
      </c>
      <c r="F277" s="109">
        <v>6</v>
      </c>
      <c r="G277" s="107">
        <f t="shared" si="90"/>
        <v>2330.8000000000002</v>
      </c>
      <c r="H277" s="36">
        <v>2324.9</v>
      </c>
      <c r="I277" s="36">
        <v>1626.4</v>
      </c>
      <c r="J277" s="109">
        <v>5.9</v>
      </c>
    </row>
    <row r="278" spans="1:10" ht="25.5" x14ac:dyDescent="0.2">
      <c r="A278" s="83" t="s">
        <v>587</v>
      </c>
      <c r="B278" s="100" t="s">
        <v>151</v>
      </c>
      <c r="C278" s="114">
        <f t="shared" ref="C278:C279" si="105">D278+F278</f>
        <v>4.8</v>
      </c>
      <c r="D278" s="81">
        <f>D279</f>
        <v>4.8</v>
      </c>
      <c r="E278" s="81">
        <f>E279</f>
        <v>3.5</v>
      </c>
      <c r="F278" s="115">
        <f>F279</f>
        <v>0</v>
      </c>
      <c r="G278" s="114">
        <f t="shared" si="90"/>
        <v>4.8</v>
      </c>
      <c r="H278" s="81">
        <f>H279</f>
        <v>4.8</v>
      </c>
      <c r="I278" s="81">
        <f>I279</f>
        <v>3.5</v>
      </c>
      <c r="J278" s="115">
        <f>J279</f>
        <v>0</v>
      </c>
    </row>
    <row r="279" spans="1:10" x14ac:dyDescent="0.2">
      <c r="A279" s="84" t="s">
        <v>529</v>
      </c>
      <c r="B279" s="94" t="s">
        <v>273</v>
      </c>
      <c r="C279" s="110">
        <f t="shared" si="105"/>
        <v>4.8</v>
      </c>
      <c r="D279" s="82">
        <v>4.8</v>
      </c>
      <c r="E279" s="82">
        <v>3.5</v>
      </c>
      <c r="F279" s="111"/>
      <c r="G279" s="110">
        <f t="shared" si="90"/>
        <v>4.8</v>
      </c>
      <c r="H279" s="82">
        <v>4.8</v>
      </c>
      <c r="I279" s="82">
        <v>3.5</v>
      </c>
      <c r="J279" s="111"/>
    </row>
    <row r="280" spans="1:10" ht="12.95" customHeight="1" x14ac:dyDescent="0.2">
      <c r="A280" s="42" t="s">
        <v>409</v>
      </c>
      <c r="B280" s="90" t="s">
        <v>124</v>
      </c>
      <c r="C280" s="105">
        <f t="shared" si="81"/>
        <v>1443.6000000000001</v>
      </c>
      <c r="D280" s="33">
        <f>D281+D283</f>
        <v>1443.6000000000001</v>
      </c>
      <c r="E280" s="33">
        <f t="shared" ref="E280:F280" si="106">E281+E283</f>
        <v>1004.5999999999999</v>
      </c>
      <c r="F280" s="106">
        <f t="shared" si="106"/>
        <v>0</v>
      </c>
      <c r="G280" s="105">
        <f t="shared" si="90"/>
        <v>1430</v>
      </c>
      <c r="H280" s="33">
        <f>H281+H283</f>
        <v>1430</v>
      </c>
      <c r="I280" s="33">
        <f t="shared" ref="I280" si="107">I281+I283</f>
        <v>1004.5999999999999</v>
      </c>
      <c r="J280" s="106">
        <f t="shared" ref="J280" si="108">J281+J283</f>
        <v>0</v>
      </c>
    </row>
    <row r="281" spans="1:10" ht="25.5" x14ac:dyDescent="0.2">
      <c r="A281" s="42" t="s">
        <v>411</v>
      </c>
      <c r="B281" s="88" t="s">
        <v>145</v>
      </c>
      <c r="C281" s="105">
        <f t="shared" si="81"/>
        <v>1441.2</v>
      </c>
      <c r="D281" s="33">
        <f t="shared" ref="D281:J281" si="109">D282</f>
        <v>1441.2</v>
      </c>
      <c r="E281" s="33">
        <f t="shared" si="109"/>
        <v>1002.8</v>
      </c>
      <c r="F281" s="106">
        <f t="shared" si="109"/>
        <v>0</v>
      </c>
      <c r="G281" s="105">
        <f t="shared" si="90"/>
        <v>1427.6</v>
      </c>
      <c r="H281" s="33">
        <f t="shared" si="109"/>
        <v>1427.6</v>
      </c>
      <c r="I281" s="33">
        <f t="shared" si="109"/>
        <v>1002.8</v>
      </c>
      <c r="J281" s="106">
        <f t="shared" si="109"/>
        <v>0</v>
      </c>
    </row>
    <row r="282" spans="1:10" ht="25.5" x14ac:dyDescent="0.2">
      <c r="A282" s="43" t="s">
        <v>412</v>
      </c>
      <c r="B282" s="92" t="s">
        <v>408</v>
      </c>
      <c r="C282" s="107">
        <f t="shared" si="81"/>
        <v>1441.2</v>
      </c>
      <c r="D282" s="36">
        <v>1441.2</v>
      </c>
      <c r="E282" s="36">
        <v>1002.8</v>
      </c>
      <c r="F282" s="109"/>
      <c r="G282" s="107">
        <f t="shared" si="90"/>
        <v>1427.6</v>
      </c>
      <c r="H282" s="36">
        <v>1427.6</v>
      </c>
      <c r="I282" s="36">
        <v>1002.8</v>
      </c>
      <c r="J282" s="109"/>
    </row>
    <row r="283" spans="1:10" ht="25.5" x14ac:dyDescent="0.2">
      <c r="A283" s="83" t="s">
        <v>588</v>
      </c>
      <c r="B283" s="100" t="s">
        <v>151</v>
      </c>
      <c r="C283" s="114">
        <f t="shared" si="81"/>
        <v>2.4</v>
      </c>
      <c r="D283" s="81">
        <f>D284</f>
        <v>2.4</v>
      </c>
      <c r="E283" s="81">
        <f>E284</f>
        <v>1.8</v>
      </c>
      <c r="F283" s="115">
        <f>F284</f>
        <v>0</v>
      </c>
      <c r="G283" s="114">
        <f t="shared" ref="G283:G284" si="110">H283+J283</f>
        <v>2.4</v>
      </c>
      <c r="H283" s="81">
        <f>H284</f>
        <v>2.4</v>
      </c>
      <c r="I283" s="81">
        <f>I284</f>
        <v>1.8</v>
      </c>
      <c r="J283" s="115">
        <f>J284</f>
        <v>0</v>
      </c>
    </row>
    <row r="284" spans="1:10" x14ac:dyDescent="0.2">
      <c r="A284" s="84" t="s">
        <v>530</v>
      </c>
      <c r="B284" s="94" t="s">
        <v>273</v>
      </c>
      <c r="C284" s="110">
        <f t="shared" si="81"/>
        <v>2.4</v>
      </c>
      <c r="D284" s="82">
        <v>2.4</v>
      </c>
      <c r="E284" s="82">
        <v>1.8</v>
      </c>
      <c r="F284" s="111"/>
      <c r="G284" s="110">
        <f t="shared" si="110"/>
        <v>2.4</v>
      </c>
      <c r="H284" s="82">
        <v>2.4</v>
      </c>
      <c r="I284" s="82">
        <v>1.8</v>
      </c>
      <c r="J284" s="111"/>
    </row>
    <row r="285" spans="1:10" ht="12.95" customHeight="1" x14ac:dyDescent="0.2">
      <c r="A285" s="42" t="s">
        <v>415</v>
      </c>
      <c r="B285" s="90" t="s">
        <v>410</v>
      </c>
      <c r="C285" s="105">
        <f>D285+F285</f>
        <v>509.4</v>
      </c>
      <c r="D285" s="33">
        <f>D286+D289</f>
        <v>438.59999999999997</v>
      </c>
      <c r="E285" s="33">
        <f t="shared" ref="E285:F285" si="111">E286+E289</f>
        <v>224.3</v>
      </c>
      <c r="F285" s="106">
        <f t="shared" si="111"/>
        <v>70.8</v>
      </c>
      <c r="G285" s="105">
        <f t="shared" si="90"/>
        <v>484.6</v>
      </c>
      <c r="H285" s="33">
        <f>H286+H289</f>
        <v>414</v>
      </c>
      <c r="I285" s="33">
        <f t="shared" ref="I285" si="112">I286+I289</f>
        <v>221.2</v>
      </c>
      <c r="J285" s="106">
        <f t="shared" ref="J285" si="113">J286+J289</f>
        <v>70.599999999999994</v>
      </c>
    </row>
    <row r="286" spans="1:10" ht="25.5" x14ac:dyDescent="0.2">
      <c r="A286" s="42" t="s">
        <v>416</v>
      </c>
      <c r="B286" s="88" t="s">
        <v>145</v>
      </c>
      <c r="C286" s="105">
        <f t="shared" si="81"/>
        <v>504.5</v>
      </c>
      <c r="D286" s="33">
        <f>D287+D288</f>
        <v>433.7</v>
      </c>
      <c r="E286" s="33">
        <f>E287+E288</f>
        <v>220.70000000000002</v>
      </c>
      <c r="F286" s="106">
        <f>F287+F288</f>
        <v>70.8</v>
      </c>
      <c r="G286" s="105">
        <f t="shared" si="90"/>
        <v>479.70000000000005</v>
      </c>
      <c r="H286" s="33">
        <f>H287+H288</f>
        <v>409.1</v>
      </c>
      <c r="I286" s="33">
        <f>I287+I288</f>
        <v>217.6</v>
      </c>
      <c r="J286" s="106">
        <f>J287+J288</f>
        <v>70.599999999999994</v>
      </c>
    </row>
    <row r="287" spans="1:10" ht="25.5" x14ac:dyDescent="0.2">
      <c r="A287" s="43" t="s">
        <v>417</v>
      </c>
      <c r="B287" s="92" t="s">
        <v>413</v>
      </c>
      <c r="C287" s="107">
        <f t="shared" si="81"/>
        <v>487.3</v>
      </c>
      <c r="D287" s="36">
        <v>425.3</v>
      </c>
      <c r="E287" s="36">
        <v>218.4</v>
      </c>
      <c r="F287" s="109">
        <v>62</v>
      </c>
      <c r="G287" s="107">
        <f t="shared" si="90"/>
        <v>467.90000000000003</v>
      </c>
      <c r="H287" s="36">
        <v>406.1</v>
      </c>
      <c r="I287" s="36">
        <v>216.1</v>
      </c>
      <c r="J287" s="109">
        <v>61.8</v>
      </c>
    </row>
    <row r="288" spans="1:10" ht="42" customHeight="1" x14ac:dyDescent="0.2">
      <c r="A288" s="43" t="s">
        <v>589</v>
      </c>
      <c r="B288" s="92" t="s">
        <v>414</v>
      </c>
      <c r="C288" s="107">
        <f t="shared" si="81"/>
        <v>17.200000000000003</v>
      </c>
      <c r="D288" s="36">
        <v>8.4</v>
      </c>
      <c r="E288" s="36">
        <v>2.2999999999999998</v>
      </c>
      <c r="F288" s="106">
        <v>8.8000000000000007</v>
      </c>
      <c r="G288" s="107">
        <f t="shared" si="90"/>
        <v>11.8</v>
      </c>
      <c r="H288" s="36">
        <v>3</v>
      </c>
      <c r="I288" s="36">
        <v>1.5</v>
      </c>
      <c r="J288" s="106">
        <v>8.8000000000000007</v>
      </c>
    </row>
    <row r="289" spans="1:10" ht="26.25" customHeight="1" x14ac:dyDescent="0.2">
      <c r="A289" s="83" t="s">
        <v>590</v>
      </c>
      <c r="B289" s="100" t="s">
        <v>151</v>
      </c>
      <c r="C289" s="114">
        <f t="shared" ref="C289:C290" si="114">D289+F289</f>
        <v>4.9000000000000004</v>
      </c>
      <c r="D289" s="81">
        <f>D290</f>
        <v>4.9000000000000004</v>
      </c>
      <c r="E289" s="81">
        <f>E290</f>
        <v>3.6</v>
      </c>
      <c r="F289" s="115">
        <f>F290</f>
        <v>0</v>
      </c>
      <c r="G289" s="114">
        <f t="shared" si="90"/>
        <v>4.9000000000000004</v>
      </c>
      <c r="H289" s="81">
        <f>H290</f>
        <v>4.9000000000000004</v>
      </c>
      <c r="I289" s="81">
        <f>I290</f>
        <v>3.6</v>
      </c>
      <c r="J289" s="115">
        <f>J290</f>
        <v>0</v>
      </c>
    </row>
    <row r="290" spans="1:10" x14ac:dyDescent="0.2">
      <c r="A290" s="84" t="s">
        <v>531</v>
      </c>
      <c r="B290" s="94" t="s">
        <v>273</v>
      </c>
      <c r="C290" s="110">
        <f t="shared" si="114"/>
        <v>4.9000000000000004</v>
      </c>
      <c r="D290" s="82">
        <v>4.9000000000000004</v>
      </c>
      <c r="E290" s="82">
        <v>3.6</v>
      </c>
      <c r="F290" s="111"/>
      <c r="G290" s="110">
        <f t="shared" si="90"/>
        <v>4.9000000000000004</v>
      </c>
      <c r="H290" s="82">
        <v>4.9000000000000004</v>
      </c>
      <c r="I290" s="82">
        <v>3.6</v>
      </c>
      <c r="J290" s="111"/>
    </row>
    <row r="291" spans="1:10" ht="12.95" customHeight="1" x14ac:dyDescent="0.2">
      <c r="A291" s="42" t="s">
        <v>419</v>
      </c>
      <c r="B291" s="90" t="s">
        <v>125</v>
      </c>
      <c r="C291" s="105">
        <f t="shared" si="81"/>
        <v>110.2</v>
      </c>
      <c r="D291" s="33">
        <f>D292+D294</f>
        <v>110.2</v>
      </c>
      <c r="E291" s="33">
        <f t="shared" ref="E291:F291" si="115">E292+E294</f>
        <v>71.2</v>
      </c>
      <c r="F291" s="106">
        <f t="shared" si="115"/>
        <v>0</v>
      </c>
      <c r="G291" s="105">
        <f t="shared" si="90"/>
        <v>108.2</v>
      </c>
      <c r="H291" s="33">
        <f>H292+H294</f>
        <v>108.2</v>
      </c>
      <c r="I291" s="33">
        <f t="shared" ref="I291" si="116">I292+I294</f>
        <v>70.100000000000009</v>
      </c>
      <c r="J291" s="106">
        <f t="shared" ref="J291" si="117">J292+J294</f>
        <v>0</v>
      </c>
    </row>
    <row r="292" spans="1:10" ht="25.5" x14ac:dyDescent="0.2">
      <c r="A292" s="42" t="s">
        <v>420</v>
      </c>
      <c r="B292" s="88" t="s">
        <v>145</v>
      </c>
      <c r="C292" s="105">
        <f t="shared" si="81"/>
        <v>107.8</v>
      </c>
      <c r="D292" s="33">
        <f t="shared" ref="D292:J292" si="118">D293</f>
        <v>107.8</v>
      </c>
      <c r="E292" s="33">
        <f t="shared" si="118"/>
        <v>69.5</v>
      </c>
      <c r="F292" s="106">
        <f t="shared" si="118"/>
        <v>0</v>
      </c>
      <c r="G292" s="105">
        <f t="shared" si="90"/>
        <v>105.8</v>
      </c>
      <c r="H292" s="33">
        <f t="shared" si="118"/>
        <v>105.8</v>
      </c>
      <c r="I292" s="33">
        <f t="shared" si="118"/>
        <v>68.400000000000006</v>
      </c>
      <c r="J292" s="106">
        <f t="shared" si="118"/>
        <v>0</v>
      </c>
    </row>
    <row r="293" spans="1:10" ht="25.5" x14ac:dyDescent="0.2">
      <c r="A293" s="43" t="s">
        <v>421</v>
      </c>
      <c r="B293" s="92" t="s">
        <v>418</v>
      </c>
      <c r="C293" s="107">
        <f t="shared" si="81"/>
        <v>107.8</v>
      </c>
      <c r="D293" s="36">
        <v>107.8</v>
      </c>
      <c r="E293" s="36">
        <v>69.5</v>
      </c>
      <c r="F293" s="109"/>
      <c r="G293" s="107">
        <f t="shared" si="90"/>
        <v>105.8</v>
      </c>
      <c r="H293" s="36">
        <v>105.8</v>
      </c>
      <c r="I293" s="36">
        <v>68.400000000000006</v>
      </c>
      <c r="J293" s="109"/>
    </row>
    <row r="294" spans="1:10" ht="25.5" x14ac:dyDescent="0.2">
      <c r="A294" s="83" t="s">
        <v>591</v>
      </c>
      <c r="B294" s="100" t="s">
        <v>151</v>
      </c>
      <c r="C294" s="114">
        <f t="shared" si="81"/>
        <v>2.4</v>
      </c>
      <c r="D294" s="81">
        <f>D295</f>
        <v>2.4</v>
      </c>
      <c r="E294" s="81">
        <f>E295</f>
        <v>1.7</v>
      </c>
      <c r="F294" s="115">
        <f>F295</f>
        <v>0</v>
      </c>
      <c r="G294" s="114">
        <f t="shared" ref="G294:G295" si="119">H294+J294</f>
        <v>2.4</v>
      </c>
      <c r="H294" s="81">
        <f>H295</f>
        <v>2.4</v>
      </c>
      <c r="I294" s="81">
        <f>I295</f>
        <v>1.7</v>
      </c>
      <c r="J294" s="115">
        <f>J295</f>
        <v>0</v>
      </c>
    </row>
    <row r="295" spans="1:10" x14ac:dyDescent="0.2">
      <c r="A295" s="84" t="s">
        <v>592</v>
      </c>
      <c r="B295" s="94" t="s">
        <v>273</v>
      </c>
      <c r="C295" s="110">
        <f t="shared" si="81"/>
        <v>2.4</v>
      </c>
      <c r="D295" s="82">
        <v>2.4</v>
      </c>
      <c r="E295" s="82">
        <v>1.7</v>
      </c>
      <c r="F295" s="111"/>
      <c r="G295" s="110">
        <f t="shared" si="119"/>
        <v>2.4</v>
      </c>
      <c r="H295" s="82">
        <v>2.4</v>
      </c>
      <c r="I295" s="82">
        <v>1.7</v>
      </c>
      <c r="J295" s="111"/>
    </row>
    <row r="296" spans="1:10" ht="12.95" customHeight="1" x14ac:dyDescent="0.2">
      <c r="A296" s="42" t="s">
        <v>423</v>
      </c>
      <c r="B296" s="90" t="s">
        <v>129</v>
      </c>
      <c r="C296" s="105">
        <f t="shared" si="81"/>
        <v>638.9</v>
      </c>
      <c r="D296" s="33">
        <f t="shared" ref="D296:J296" si="120">D297</f>
        <v>638.9</v>
      </c>
      <c r="E296" s="33">
        <f t="shared" si="120"/>
        <v>421.59999999999997</v>
      </c>
      <c r="F296" s="106">
        <f t="shared" si="120"/>
        <v>0</v>
      </c>
      <c r="G296" s="105">
        <f t="shared" si="90"/>
        <v>638.9</v>
      </c>
      <c r="H296" s="33">
        <f t="shared" si="120"/>
        <v>638.9</v>
      </c>
      <c r="I296" s="33">
        <f t="shared" si="120"/>
        <v>421.59999999999997</v>
      </c>
      <c r="J296" s="106">
        <f t="shared" si="120"/>
        <v>0</v>
      </c>
    </row>
    <row r="297" spans="1:10" ht="25.5" x14ac:dyDescent="0.2">
      <c r="A297" s="42" t="s">
        <v>424</v>
      </c>
      <c r="B297" s="88" t="s">
        <v>151</v>
      </c>
      <c r="C297" s="105">
        <f t="shared" si="81"/>
        <v>638.9</v>
      </c>
      <c r="D297" s="33">
        <f>D298+D299</f>
        <v>638.9</v>
      </c>
      <c r="E297" s="33">
        <f t="shared" ref="E297:F297" si="121">E298+E299</f>
        <v>421.59999999999997</v>
      </c>
      <c r="F297" s="106">
        <f t="shared" si="121"/>
        <v>0</v>
      </c>
      <c r="G297" s="105">
        <f t="shared" si="90"/>
        <v>638.9</v>
      </c>
      <c r="H297" s="33">
        <f>H298+H299</f>
        <v>638.9</v>
      </c>
      <c r="I297" s="33">
        <f t="shared" ref="I297" si="122">I298+I299</f>
        <v>421.59999999999997</v>
      </c>
      <c r="J297" s="106">
        <f t="shared" ref="J297" si="123">J298+J299</f>
        <v>0</v>
      </c>
    </row>
    <row r="298" spans="1:10" ht="25.5" x14ac:dyDescent="0.2">
      <c r="A298" s="43" t="s">
        <v>425</v>
      </c>
      <c r="B298" s="92" t="s">
        <v>422</v>
      </c>
      <c r="C298" s="107">
        <f t="shared" si="81"/>
        <v>636.6</v>
      </c>
      <c r="D298" s="36">
        <v>636.6</v>
      </c>
      <c r="E298" s="36">
        <v>419.9</v>
      </c>
      <c r="F298" s="109"/>
      <c r="G298" s="107">
        <f t="shared" si="90"/>
        <v>636.6</v>
      </c>
      <c r="H298" s="36">
        <v>636.6</v>
      </c>
      <c r="I298" s="36">
        <v>419.9</v>
      </c>
      <c r="J298" s="109"/>
    </row>
    <row r="299" spans="1:10" x14ac:dyDescent="0.2">
      <c r="A299" s="84" t="s">
        <v>532</v>
      </c>
      <c r="B299" s="94" t="s">
        <v>273</v>
      </c>
      <c r="C299" s="110">
        <f t="shared" ref="C299" si="124">D299+F299</f>
        <v>2.2999999999999998</v>
      </c>
      <c r="D299" s="82">
        <v>2.2999999999999998</v>
      </c>
      <c r="E299" s="82">
        <v>1.7</v>
      </c>
      <c r="F299" s="111"/>
      <c r="G299" s="110">
        <f t="shared" si="90"/>
        <v>2.2999999999999998</v>
      </c>
      <c r="H299" s="82">
        <v>2.2999999999999998</v>
      </c>
      <c r="I299" s="82">
        <v>1.7</v>
      </c>
      <c r="J299" s="111"/>
    </row>
    <row r="300" spans="1:10" ht="12.95" customHeight="1" x14ac:dyDescent="0.2">
      <c r="A300" s="83" t="s">
        <v>427</v>
      </c>
      <c r="B300" s="99" t="s">
        <v>132</v>
      </c>
      <c r="C300" s="114">
        <f t="shared" si="81"/>
        <v>683</v>
      </c>
      <c r="D300" s="81">
        <f t="shared" ref="D300:J300" si="125">D301</f>
        <v>673.9</v>
      </c>
      <c r="E300" s="81">
        <f t="shared" si="125"/>
        <v>420.2</v>
      </c>
      <c r="F300" s="115">
        <f t="shared" si="125"/>
        <v>9.1</v>
      </c>
      <c r="G300" s="114">
        <f t="shared" si="90"/>
        <v>646.29999999999995</v>
      </c>
      <c r="H300" s="81">
        <f t="shared" si="125"/>
        <v>637.5</v>
      </c>
      <c r="I300" s="81">
        <f t="shared" si="125"/>
        <v>403.40000000000003</v>
      </c>
      <c r="J300" s="115">
        <f t="shared" si="125"/>
        <v>8.8000000000000007</v>
      </c>
    </row>
    <row r="301" spans="1:10" ht="25.5" x14ac:dyDescent="0.2">
      <c r="A301" s="83" t="s">
        <v>428</v>
      </c>
      <c r="B301" s="100" t="s">
        <v>151</v>
      </c>
      <c r="C301" s="114">
        <f t="shared" si="81"/>
        <v>683</v>
      </c>
      <c r="D301" s="81">
        <f>D302+D303</f>
        <v>673.9</v>
      </c>
      <c r="E301" s="81">
        <f t="shared" ref="E301:F301" si="126">E302+E303</f>
        <v>420.2</v>
      </c>
      <c r="F301" s="115">
        <f t="shared" si="126"/>
        <v>9.1</v>
      </c>
      <c r="G301" s="114">
        <f t="shared" si="90"/>
        <v>646.29999999999995</v>
      </c>
      <c r="H301" s="81">
        <f>H302+H303</f>
        <v>637.5</v>
      </c>
      <c r="I301" s="81">
        <f t="shared" ref="I301" si="127">I302+I303</f>
        <v>403.40000000000003</v>
      </c>
      <c r="J301" s="115">
        <f t="shared" ref="J301" si="128">J302+J303</f>
        <v>8.8000000000000007</v>
      </c>
    </row>
    <row r="302" spans="1:10" ht="25.5" x14ac:dyDescent="0.2">
      <c r="A302" s="84" t="s">
        <v>429</v>
      </c>
      <c r="B302" s="94" t="s">
        <v>426</v>
      </c>
      <c r="C302" s="110">
        <f t="shared" si="81"/>
        <v>673.6</v>
      </c>
      <c r="D302" s="82">
        <v>664.5</v>
      </c>
      <c r="E302" s="82">
        <v>413.2</v>
      </c>
      <c r="F302" s="111">
        <v>9.1</v>
      </c>
      <c r="G302" s="110">
        <f t="shared" si="90"/>
        <v>639.9</v>
      </c>
      <c r="H302" s="82">
        <v>631.1</v>
      </c>
      <c r="I302" s="82">
        <v>398.6</v>
      </c>
      <c r="J302" s="111">
        <v>8.8000000000000007</v>
      </c>
    </row>
    <row r="303" spans="1:10" x14ac:dyDescent="0.2">
      <c r="A303" s="84" t="s">
        <v>533</v>
      </c>
      <c r="B303" s="94" t="s">
        <v>273</v>
      </c>
      <c r="C303" s="110">
        <f t="shared" si="81"/>
        <v>9.4</v>
      </c>
      <c r="D303" s="82">
        <v>9.4</v>
      </c>
      <c r="E303" s="82">
        <v>7</v>
      </c>
      <c r="F303" s="111"/>
      <c r="G303" s="110">
        <f t="shared" ref="G303" si="129">H303+J303</f>
        <v>6.4</v>
      </c>
      <c r="H303" s="82">
        <v>6.4</v>
      </c>
      <c r="I303" s="82">
        <v>4.8</v>
      </c>
      <c r="J303" s="111"/>
    </row>
    <row r="304" spans="1:10" ht="12.95" customHeight="1" x14ac:dyDescent="0.2">
      <c r="A304" s="42" t="s">
        <v>593</v>
      </c>
      <c r="B304" s="90" t="s">
        <v>130</v>
      </c>
      <c r="C304" s="105">
        <f t="shared" si="81"/>
        <v>650.9</v>
      </c>
      <c r="D304" s="33">
        <f t="shared" ref="D304:J304" si="130">D305</f>
        <v>637</v>
      </c>
      <c r="E304" s="33">
        <f t="shared" si="130"/>
        <v>433.40000000000003</v>
      </c>
      <c r="F304" s="106">
        <f t="shared" si="130"/>
        <v>13.9</v>
      </c>
      <c r="G304" s="105">
        <f t="shared" si="90"/>
        <v>640.19999999999993</v>
      </c>
      <c r="H304" s="33">
        <f t="shared" si="130"/>
        <v>626.29999999999995</v>
      </c>
      <c r="I304" s="33">
        <f t="shared" si="130"/>
        <v>427.5</v>
      </c>
      <c r="J304" s="106">
        <f t="shared" si="130"/>
        <v>13.9</v>
      </c>
    </row>
    <row r="305" spans="1:10" ht="25.5" x14ac:dyDescent="0.2">
      <c r="A305" s="42" t="s">
        <v>594</v>
      </c>
      <c r="B305" s="88" t="s">
        <v>151</v>
      </c>
      <c r="C305" s="105">
        <f t="shared" si="81"/>
        <v>650.9</v>
      </c>
      <c r="D305" s="33">
        <f>D306+D307</f>
        <v>637</v>
      </c>
      <c r="E305" s="33">
        <f t="shared" ref="E305:F305" si="131">E306+E307</f>
        <v>433.40000000000003</v>
      </c>
      <c r="F305" s="106">
        <f t="shared" si="131"/>
        <v>13.9</v>
      </c>
      <c r="G305" s="105">
        <f t="shared" si="90"/>
        <v>640.19999999999993</v>
      </c>
      <c r="H305" s="33">
        <f>H306+H307</f>
        <v>626.29999999999995</v>
      </c>
      <c r="I305" s="33">
        <f t="shared" ref="I305" si="132">I306+I307</f>
        <v>427.5</v>
      </c>
      <c r="J305" s="106">
        <f t="shared" ref="J305" si="133">J306+J307</f>
        <v>13.9</v>
      </c>
    </row>
    <row r="306" spans="1:10" ht="12.95" customHeight="1" x14ac:dyDescent="0.2">
      <c r="A306" s="44" t="s">
        <v>595</v>
      </c>
      <c r="B306" s="101" t="s">
        <v>430</v>
      </c>
      <c r="C306" s="116">
        <f t="shared" si="81"/>
        <v>647.4</v>
      </c>
      <c r="D306" s="52">
        <v>633.5</v>
      </c>
      <c r="E306" s="52">
        <v>430.8</v>
      </c>
      <c r="F306" s="117">
        <v>13.9</v>
      </c>
      <c r="G306" s="116">
        <f t="shared" si="90"/>
        <v>636.69999999999993</v>
      </c>
      <c r="H306" s="52">
        <v>622.79999999999995</v>
      </c>
      <c r="I306" s="52">
        <v>424.9</v>
      </c>
      <c r="J306" s="117">
        <v>13.9</v>
      </c>
    </row>
    <row r="307" spans="1:10" ht="12.95" customHeight="1" thickBot="1" x14ac:dyDescent="0.25">
      <c r="A307" s="84" t="s">
        <v>596</v>
      </c>
      <c r="B307" s="94" t="s">
        <v>273</v>
      </c>
      <c r="C307" s="167">
        <f t="shared" si="81"/>
        <v>3.5</v>
      </c>
      <c r="D307" s="168">
        <v>3.5</v>
      </c>
      <c r="E307" s="168">
        <v>2.6</v>
      </c>
      <c r="F307" s="169"/>
      <c r="G307" s="167">
        <f t="shared" ref="G307" si="134">H307+J307</f>
        <v>3.5</v>
      </c>
      <c r="H307" s="168">
        <v>3.5</v>
      </c>
      <c r="I307" s="168">
        <v>2.6</v>
      </c>
      <c r="J307" s="169"/>
    </row>
    <row r="308" spans="1:10" ht="19.5" customHeight="1" thickBot="1" x14ac:dyDescent="0.25">
      <c r="A308" s="45"/>
      <c r="B308" s="102" t="s">
        <v>93</v>
      </c>
      <c r="C308" s="118">
        <f t="shared" si="81"/>
        <v>56563.799999999988</v>
      </c>
      <c r="D308" s="46">
        <f>D13+D16+D88+D100+D112+D124+D136+D148+D160+D172+D183+D196+D208+D214+D217+D222+D227+D232+D237+D242+D245+D248+D251+D254+D257+D262+D267+D272+D275+D280+D285+D291+D296+D300+D304</f>
        <v>48573.19999999999</v>
      </c>
      <c r="E308" s="46">
        <f>E13+E16+E88+E100+E112+E124+E136+E148+E160+E172+E183+E196+E208+E214+E217+E222+E227+E232+E237+E242+E245+E248+E251+E254+E257+E262+E267+E272+E275+E280+E285+E291+E296+E300+E304</f>
        <v>22570.300000000003</v>
      </c>
      <c r="F308" s="46">
        <f>F13+F16+F88+F100+F112+F124+F136+F148+F160+F172+F183+F196+F208+F214+F217+F222+F227+F232+F237+F242+F245+F248+F251+F254+F257+F262+F267+F272+F275+F280+F285+F291+F296+F300+F304</f>
        <v>7990.6000000000013</v>
      </c>
      <c r="G308" s="118">
        <f t="shared" si="90"/>
        <v>54068.999999999993</v>
      </c>
      <c r="H308" s="46">
        <f>H13+H16+H88+H100+H112+H124+H136+H148+H160+H172+H183+H196+H208+H214+H217+H222+H227+H232+H237+H242+H245+H248+H251+H254+H257+H262+H267+H272+H275+H280+H285+H291+H296+H300+H304</f>
        <v>47233.399999999994</v>
      </c>
      <c r="I308" s="46">
        <f>I13+I16+I88+I100+I112+I124+I136+I148+I160+I172+I183+I196+I208+I214+I217+I222+I227+I232+I237+I242+I245+I248+I251+I254+I257+I262+I267+I272+I275+I280+I285+I291+I296+I300+I304</f>
        <v>22368.999999999996</v>
      </c>
      <c r="J308" s="46">
        <f>J13+J16+J88+J100+J112+J124+J136+J148+J160+J172+J183+J196+J208+J214+J217+J222+J227+J232+J237+J242+J245+J248+J251+J254+J257+J262+J267+J272+J275+J280+J285+J291+J296+J300+J304</f>
        <v>6835.5999999999995</v>
      </c>
    </row>
    <row r="309" spans="1:10" ht="15" customHeight="1" x14ac:dyDescent="0.2">
      <c r="A309" s="175" t="s">
        <v>431</v>
      </c>
      <c r="B309" s="175"/>
      <c r="C309" s="175"/>
      <c r="D309" s="175"/>
      <c r="E309" s="175"/>
      <c r="F309" s="175"/>
    </row>
    <row r="310" spans="1:10" x14ac:dyDescent="0.2">
      <c r="B310" s="47"/>
      <c r="C310" s="48"/>
      <c r="D310" s="48"/>
      <c r="E310" s="48"/>
      <c r="F310" s="48"/>
    </row>
    <row r="311" spans="1:10" x14ac:dyDescent="0.2">
      <c r="B311" s="47"/>
      <c r="C311" s="48"/>
      <c r="D311" s="48"/>
      <c r="E311" s="48"/>
      <c r="F311" s="48"/>
    </row>
    <row r="312" spans="1:10" x14ac:dyDescent="0.2">
      <c r="B312" s="47"/>
      <c r="C312" s="48"/>
      <c r="D312" s="48"/>
      <c r="E312" s="48"/>
      <c r="F312" s="48"/>
    </row>
    <row r="313" spans="1:10" x14ac:dyDescent="0.2">
      <c r="B313" s="47"/>
      <c r="C313" s="48"/>
      <c r="D313" s="48"/>
      <c r="E313" s="48"/>
      <c r="F313" s="48"/>
    </row>
    <row r="314" spans="1:10" x14ac:dyDescent="0.2">
      <c r="B314" s="47"/>
      <c r="C314" s="48"/>
      <c r="D314" s="48"/>
      <c r="E314" s="48"/>
      <c r="F314" s="48"/>
    </row>
    <row r="315" spans="1:10" x14ac:dyDescent="0.2">
      <c r="B315" s="47"/>
      <c r="C315" s="48"/>
      <c r="D315" s="48"/>
      <c r="E315" s="48"/>
      <c r="F315" s="48"/>
    </row>
    <row r="316" spans="1:10" x14ac:dyDescent="0.2">
      <c r="B316" s="47"/>
      <c r="C316" s="48"/>
      <c r="D316" s="48"/>
      <c r="E316" s="48"/>
      <c r="F316" s="48"/>
    </row>
    <row r="317" spans="1:10" x14ac:dyDescent="0.2">
      <c r="B317" s="47"/>
      <c r="C317" s="48"/>
      <c r="D317" s="48"/>
      <c r="E317" s="48"/>
      <c r="F317" s="48"/>
    </row>
    <row r="318" spans="1:10" x14ac:dyDescent="0.2">
      <c r="B318" s="47"/>
      <c r="C318" s="48"/>
      <c r="D318" s="48"/>
      <c r="E318" s="48"/>
      <c r="F318" s="48"/>
    </row>
    <row r="319" spans="1:10" x14ac:dyDescent="0.2">
      <c r="B319" s="47"/>
      <c r="C319" s="48"/>
      <c r="D319" s="48"/>
      <c r="E319" s="48"/>
      <c r="F319" s="48"/>
    </row>
    <row r="320" spans="1:10" ht="15" x14ac:dyDescent="0.25">
      <c r="A320" s="50" t="s">
        <v>464</v>
      </c>
      <c r="B320" s="47"/>
      <c r="C320" s="48"/>
      <c r="D320" s="48"/>
      <c r="E320" s="48"/>
      <c r="F320" s="48"/>
    </row>
    <row r="321" spans="2:9" x14ac:dyDescent="0.2">
      <c r="B321" s="47"/>
      <c r="C321" s="48"/>
      <c r="D321" s="48"/>
      <c r="E321" s="48"/>
      <c r="F321" s="48"/>
      <c r="H321" s="123"/>
    </row>
    <row r="322" spans="2:9" x14ac:dyDescent="0.2">
      <c r="D322" s="123"/>
      <c r="E322" s="123"/>
      <c r="F322" s="123"/>
      <c r="G322" s="123"/>
      <c r="H322" s="123"/>
      <c r="I322" s="123"/>
    </row>
    <row r="323" spans="2:9" x14ac:dyDescent="0.2">
      <c r="C323" s="49"/>
      <c r="D323" s="49"/>
      <c r="E323" s="49"/>
      <c r="F323" s="49"/>
    </row>
  </sheetData>
  <mergeCells count="16">
    <mergeCell ref="A5:J5"/>
    <mergeCell ref="I7:J7"/>
    <mergeCell ref="A309:F309"/>
    <mergeCell ref="E7:F7"/>
    <mergeCell ref="C9:C11"/>
    <mergeCell ref="D9:F9"/>
    <mergeCell ref="D10:E10"/>
    <mergeCell ref="F10:F11"/>
    <mergeCell ref="B8:B11"/>
    <mergeCell ref="A8:A11"/>
    <mergeCell ref="G9:G11"/>
    <mergeCell ref="H9:J9"/>
    <mergeCell ref="H10:I10"/>
    <mergeCell ref="J10:J11"/>
    <mergeCell ref="C8:F8"/>
    <mergeCell ref="G8:J8"/>
  </mergeCells>
  <phoneticPr fontId="0" type="noConversion"/>
  <printOptions horizontalCentered="1"/>
  <pageMargins left="0.78740157480314965" right="0.78740157480314965" top="1.1811023622047245" bottom="0.39370078740157483" header="0.51181102362204722" footer="0.51181102362204722"/>
  <pageSetup paperSize="9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Zeros="0" workbookViewId="0">
      <selection activeCell="B12" sqref="B12"/>
    </sheetView>
  </sheetViews>
  <sheetFormatPr defaultRowHeight="15" x14ac:dyDescent="0.25"/>
  <cols>
    <col min="1" max="1" width="3.85546875" style="1" customWidth="1"/>
    <col min="2" max="2" width="31.7109375" style="1" customWidth="1"/>
    <col min="3" max="4" width="7.7109375" style="1" customWidth="1"/>
    <col min="5" max="5" width="10.7109375" style="1" customWidth="1"/>
    <col min="6" max="10" width="7.7109375" style="1" customWidth="1"/>
    <col min="11" max="11" width="10.7109375" style="1" customWidth="1"/>
    <col min="12" max="14" width="7.7109375" style="1" customWidth="1"/>
    <col min="15" max="16384" width="9.140625" style="1"/>
  </cols>
  <sheetData>
    <row r="1" spans="1:14" x14ac:dyDescent="0.25">
      <c r="C1" s="50"/>
      <c r="D1" s="50"/>
      <c r="E1" s="50"/>
      <c r="F1" s="50"/>
      <c r="G1" s="50"/>
      <c r="H1" s="50"/>
      <c r="I1" s="50"/>
      <c r="J1" s="50" t="s">
        <v>133</v>
      </c>
      <c r="K1" s="50"/>
    </row>
    <row r="2" spans="1:14" x14ac:dyDescent="0.25">
      <c r="C2" s="51"/>
      <c r="D2" s="51"/>
      <c r="E2" s="51"/>
      <c r="F2" s="51"/>
      <c r="G2" s="51"/>
      <c r="H2" s="51"/>
      <c r="I2" s="51"/>
      <c r="J2" s="51" t="s">
        <v>134</v>
      </c>
      <c r="K2" s="51"/>
    </row>
    <row r="3" spans="1:14" x14ac:dyDescent="0.25">
      <c r="C3" s="51"/>
      <c r="D3" s="51"/>
      <c r="E3" s="51"/>
      <c r="F3" s="51"/>
      <c r="G3" s="51"/>
      <c r="H3" s="51"/>
      <c r="I3" s="51"/>
      <c r="J3" s="51" t="s">
        <v>545</v>
      </c>
      <c r="K3" s="51"/>
    </row>
    <row r="4" spans="1:14" x14ac:dyDescent="0.25">
      <c r="C4" s="51"/>
      <c r="D4" s="51"/>
      <c r="E4" s="51"/>
      <c r="F4" s="51"/>
      <c r="G4" s="51"/>
      <c r="H4" s="51"/>
    </row>
    <row r="5" spans="1:14" ht="18" customHeight="1" x14ac:dyDescent="0.25">
      <c r="A5" s="183" t="s">
        <v>547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7" spans="1:14" ht="15.75" thickBot="1" x14ac:dyDescent="0.3">
      <c r="M7" s="184" t="s">
        <v>432</v>
      </c>
      <c r="N7" s="184"/>
    </row>
    <row r="8" spans="1:14" ht="45" customHeight="1" x14ac:dyDescent="0.25">
      <c r="A8" s="185" t="s">
        <v>3</v>
      </c>
      <c r="B8" s="188" t="s">
        <v>97</v>
      </c>
      <c r="C8" s="189" t="s">
        <v>131</v>
      </c>
      <c r="D8" s="190"/>
      <c r="E8" s="190"/>
      <c r="F8" s="190"/>
      <c r="G8" s="190"/>
      <c r="H8" s="191"/>
      <c r="I8" s="194" t="s">
        <v>76</v>
      </c>
      <c r="J8" s="195"/>
      <c r="K8" s="195"/>
      <c r="L8" s="195"/>
      <c r="M8" s="195"/>
      <c r="N8" s="196"/>
    </row>
    <row r="9" spans="1:14" ht="30" customHeight="1" x14ac:dyDescent="0.25">
      <c r="A9" s="185"/>
      <c r="B9" s="188"/>
      <c r="C9" s="187" t="s">
        <v>538</v>
      </c>
      <c r="D9" s="185" t="s">
        <v>539</v>
      </c>
      <c r="E9" s="185"/>
      <c r="F9" s="186" t="s">
        <v>599</v>
      </c>
      <c r="G9" s="186" t="s">
        <v>540</v>
      </c>
      <c r="H9" s="192" t="s">
        <v>598</v>
      </c>
      <c r="I9" s="187" t="s">
        <v>538</v>
      </c>
      <c r="J9" s="185" t="s">
        <v>539</v>
      </c>
      <c r="K9" s="185"/>
      <c r="L9" s="186" t="s">
        <v>600</v>
      </c>
      <c r="M9" s="186" t="s">
        <v>540</v>
      </c>
      <c r="N9" s="197" t="s">
        <v>598</v>
      </c>
    </row>
    <row r="10" spans="1:14" ht="104.25" customHeight="1" x14ac:dyDescent="0.25">
      <c r="A10" s="185"/>
      <c r="B10" s="188"/>
      <c r="C10" s="187"/>
      <c r="D10" s="148" t="s">
        <v>548</v>
      </c>
      <c r="E10" s="148" t="s">
        <v>549</v>
      </c>
      <c r="F10" s="186"/>
      <c r="G10" s="186"/>
      <c r="H10" s="193"/>
      <c r="I10" s="187"/>
      <c r="J10" s="148" t="s">
        <v>548</v>
      </c>
      <c r="K10" s="148" t="s">
        <v>549</v>
      </c>
      <c r="L10" s="186"/>
      <c r="M10" s="186"/>
      <c r="N10" s="197"/>
    </row>
    <row r="11" spans="1:14" ht="9.75" customHeight="1" x14ac:dyDescent="0.25">
      <c r="A11" s="157">
        <v>1</v>
      </c>
      <c r="B11" s="158">
        <v>2</v>
      </c>
      <c r="C11" s="159">
        <v>3</v>
      </c>
      <c r="D11" s="157">
        <v>4</v>
      </c>
      <c r="E11" s="157">
        <v>5</v>
      </c>
      <c r="F11" s="157">
        <v>6</v>
      </c>
      <c r="G11" s="157">
        <v>7</v>
      </c>
      <c r="H11" s="160">
        <v>8</v>
      </c>
      <c r="I11" s="161">
        <v>9</v>
      </c>
      <c r="J11" s="162">
        <v>10</v>
      </c>
      <c r="K11" s="162">
        <v>11</v>
      </c>
      <c r="L11" s="162">
        <v>12</v>
      </c>
      <c r="M11" s="162">
        <v>13</v>
      </c>
      <c r="N11" s="163">
        <v>14</v>
      </c>
    </row>
    <row r="12" spans="1:14" x14ac:dyDescent="0.25">
      <c r="A12" s="164" t="s">
        <v>140</v>
      </c>
      <c r="B12" s="141" t="s">
        <v>110</v>
      </c>
      <c r="C12" s="143"/>
      <c r="D12" s="73"/>
      <c r="E12" s="73"/>
      <c r="F12" s="73">
        <f>C12-D12-E12</f>
        <v>0</v>
      </c>
      <c r="G12" s="73"/>
      <c r="H12" s="144"/>
      <c r="I12" s="145">
        <v>17.7</v>
      </c>
      <c r="J12" s="71">
        <v>8.9</v>
      </c>
      <c r="K12" s="71">
        <v>6.7</v>
      </c>
      <c r="L12" s="71">
        <f>I12-J12-K12</f>
        <v>2.0999999999999988</v>
      </c>
      <c r="M12" s="71">
        <v>15.6</v>
      </c>
      <c r="N12" s="147">
        <f>J12+K12-M12</f>
        <v>0</v>
      </c>
    </row>
    <row r="13" spans="1:14" x14ac:dyDescent="0.25">
      <c r="A13" s="164" t="s">
        <v>143</v>
      </c>
      <c r="B13" s="141" t="s">
        <v>102</v>
      </c>
      <c r="C13" s="143"/>
      <c r="D13" s="73"/>
      <c r="E13" s="73"/>
      <c r="F13" s="73"/>
      <c r="G13" s="73"/>
      <c r="H13" s="144"/>
      <c r="I13" s="145">
        <v>0.1</v>
      </c>
      <c r="J13" s="71"/>
      <c r="K13" s="71"/>
      <c r="L13" s="71">
        <f>I13-J13-K13</f>
        <v>0.1</v>
      </c>
      <c r="M13" s="71"/>
      <c r="N13" s="147">
        <f>J13+K13-M13</f>
        <v>0</v>
      </c>
    </row>
    <row r="14" spans="1:14" x14ac:dyDescent="0.25">
      <c r="A14" s="165" t="s">
        <v>264</v>
      </c>
      <c r="B14" s="142" t="s">
        <v>103</v>
      </c>
      <c r="C14" s="145"/>
      <c r="D14" s="71"/>
      <c r="E14" s="71"/>
      <c r="F14" s="71">
        <f t="shared" ref="F14:F38" si="0">C14-D14-E14</f>
        <v>0</v>
      </c>
      <c r="G14" s="71"/>
      <c r="H14" s="146"/>
      <c r="I14" s="145">
        <v>11.8</v>
      </c>
      <c r="J14" s="71">
        <v>3.7</v>
      </c>
      <c r="K14" s="71">
        <v>8.1</v>
      </c>
      <c r="L14" s="71">
        <f t="shared" ref="L14:L38" si="1">I14-J14-K14</f>
        <v>0</v>
      </c>
      <c r="M14" s="71">
        <v>5.3</v>
      </c>
      <c r="N14" s="147">
        <f t="shared" ref="N14:N38" si="2">J14+K14-M14</f>
        <v>6.5000000000000009</v>
      </c>
    </row>
    <row r="15" spans="1:14" x14ac:dyDescent="0.25">
      <c r="A15" s="165" t="s">
        <v>284</v>
      </c>
      <c r="B15" s="142" t="s">
        <v>104</v>
      </c>
      <c r="C15" s="145"/>
      <c r="D15" s="71"/>
      <c r="E15" s="71"/>
      <c r="F15" s="71">
        <f t="shared" si="0"/>
        <v>0</v>
      </c>
      <c r="G15" s="71"/>
      <c r="H15" s="146"/>
      <c r="I15" s="145">
        <v>0.2</v>
      </c>
      <c r="J15" s="71">
        <v>0.2</v>
      </c>
      <c r="K15" s="71"/>
      <c r="L15" s="71">
        <f t="shared" si="1"/>
        <v>0</v>
      </c>
      <c r="M15" s="71">
        <v>0.2</v>
      </c>
      <c r="N15" s="147">
        <f t="shared" si="2"/>
        <v>0</v>
      </c>
    </row>
    <row r="16" spans="1:14" x14ac:dyDescent="0.25">
      <c r="A16" s="165" t="s">
        <v>294</v>
      </c>
      <c r="B16" s="142" t="s">
        <v>105</v>
      </c>
      <c r="C16" s="145"/>
      <c r="D16" s="71"/>
      <c r="E16" s="71"/>
      <c r="F16" s="71">
        <f t="shared" si="0"/>
        <v>0</v>
      </c>
      <c r="G16" s="71"/>
      <c r="H16" s="146"/>
      <c r="I16" s="145">
        <v>1.6</v>
      </c>
      <c r="J16" s="71">
        <v>1</v>
      </c>
      <c r="K16" s="71">
        <v>0.1</v>
      </c>
      <c r="L16" s="71">
        <f t="shared" si="1"/>
        <v>0.50000000000000011</v>
      </c>
      <c r="M16" s="71">
        <v>0</v>
      </c>
      <c r="N16" s="147">
        <f t="shared" si="2"/>
        <v>1.1000000000000001</v>
      </c>
    </row>
    <row r="17" spans="1:14" x14ac:dyDescent="0.25">
      <c r="A17" s="165" t="s">
        <v>301</v>
      </c>
      <c r="B17" s="142" t="s">
        <v>106</v>
      </c>
      <c r="C17" s="145"/>
      <c r="D17" s="71"/>
      <c r="E17" s="71"/>
      <c r="F17" s="71">
        <f t="shared" si="0"/>
        <v>0</v>
      </c>
      <c r="G17" s="71"/>
      <c r="H17" s="146"/>
      <c r="I17" s="145">
        <v>5.6</v>
      </c>
      <c r="J17" s="71">
        <v>2.4</v>
      </c>
      <c r="K17" s="71">
        <v>2.1</v>
      </c>
      <c r="L17" s="71">
        <f t="shared" si="1"/>
        <v>1.0999999999999996</v>
      </c>
      <c r="M17" s="71">
        <v>2.4</v>
      </c>
      <c r="N17" s="147">
        <f t="shared" si="2"/>
        <v>2.1</v>
      </c>
    </row>
    <row r="18" spans="1:14" x14ac:dyDescent="0.25">
      <c r="A18" s="165" t="s">
        <v>308</v>
      </c>
      <c r="B18" s="142" t="s">
        <v>108</v>
      </c>
      <c r="C18" s="145"/>
      <c r="D18" s="71"/>
      <c r="E18" s="71"/>
      <c r="F18" s="71">
        <f t="shared" si="0"/>
        <v>0</v>
      </c>
      <c r="G18" s="71"/>
      <c r="H18" s="146"/>
      <c r="I18" s="145">
        <v>33.299999999999997</v>
      </c>
      <c r="J18" s="71">
        <v>31.3</v>
      </c>
      <c r="K18" s="71">
        <v>6.2</v>
      </c>
      <c r="L18" s="71">
        <f t="shared" si="1"/>
        <v>-4.2000000000000037</v>
      </c>
      <c r="M18" s="71">
        <v>31.9</v>
      </c>
      <c r="N18" s="147">
        <f t="shared" si="2"/>
        <v>5.6000000000000014</v>
      </c>
    </row>
    <row r="19" spans="1:14" x14ac:dyDescent="0.25">
      <c r="A19" s="165" t="s">
        <v>315</v>
      </c>
      <c r="B19" s="142" t="s">
        <v>107</v>
      </c>
      <c r="C19" s="145"/>
      <c r="D19" s="71"/>
      <c r="E19" s="71"/>
      <c r="F19" s="71">
        <f t="shared" si="0"/>
        <v>0</v>
      </c>
      <c r="G19" s="71"/>
      <c r="H19" s="146"/>
      <c r="I19" s="145">
        <v>2.8</v>
      </c>
      <c r="J19" s="71">
        <v>3</v>
      </c>
      <c r="K19" s="71"/>
      <c r="L19" s="71">
        <f t="shared" si="1"/>
        <v>-0.20000000000000018</v>
      </c>
      <c r="M19" s="71">
        <v>0</v>
      </c>
      <c r="N19" s="147">
        <f t="shared" si="2"/>
        <v>3</v>
      </c>
    </row>
    <row r="20" spans="1:14" x14ac:dyDescent="0.25">
      <c r="A20" s="165" t="s">
        <v>322</v>
      </c>
      <c r="B20" s="142" t="s">
        <v>109</v>
      </c>
      <c r="C20" s="145"/>
      <c r="D20" s="71"/>
      <c r="E20" s="71"/>
      <c r="F20" s="71"/>
      <c r="G20" s="71"/>
      <c r="H20" s="146"/>
      <c r="I20" s="145">
        <v>0.2</v>
      </c>
      <c r="J20" s="71"/>
      <c r="K20" s="71"/>
      <c r="L20" s="71">
        <f t="shared" si="1"/>
        <v>0.2</v>
      </c>
      <c r="M20" s="71"/>
      <c r="N20" s="147">
        <f t="shared" si="2"/>
        <v>0</v>
      </c>
    </row>
    <row r="21" spans="1:14" ht="15" customHeight="1" x14ac:dyDescent="0.25">
      <c r="A21" s="165" t="s">
        <v>329</v>
      </c>
      <c r="B21" s="142" t="s">
        <v>127</v>
      </c>
      <c r="C21" s="145">
        <v>11.5</v>
      </c>
      <c r="D21" s="71">
        <v>3</v>
      </c>
      <c r="E21" s="71">
        <v>5.4</v>
      </c>
      <c r="F21" s="71">
        <f t="shared" si="0"/>
        <v>3.0999999999999996</v>
      </c>
      <c r="G21" s="71">
        <v>8</v>
      </c>
      <c r="H21" s="147">
        <f t="shared" ref="H21:H38" si="3">D21+E21-G21</f>
        <v>0.40000000000000036</v>
      </c>
      <c r="I21" s="145"/>
      <c r="J21" s="71"/>
      <c r="K21" s="71"/>
      <c r="L21" s="71">
        <f t="shared" si="1"/>
        <v>0</v>
      </c>
      <c r="M21" s="71"/>
      <c r="N21" s="147">
        <f t="shared" si="2"/>
        <v>0</v>
      </c>
    </row>
    <row r="22" spans="1:14" ht="15" customHeight="1" x14ac:dyDescent="0.25">
      <c r="A22" s="165" t="s">
        <v>336</v>
      </c>
      <c r="B22" s="142" t="s">
        <v>555</v>
      </c>
      <c r="C22" s="145">
        <v>28.4</v>
      </c>
      <c r="D22" s="71">
        <v>27.8</v>
      </c>
      <c r="E22" s="71"/>
      <c r="F22" s="71">
        <f t="shared" si="0"/>
        <v>0.59999999999999787</v>
      </c>
      <c r="G22" s="71">
        <v>19.899999999999999</v>
      </c>
      <c r="H22" s="147">
        <f t="shared" si="3"/>
        <v>7.9000000000000021</v>
      </c>
      <c r="I22" s="145"/>
      <c r="J22" s="71"/>
      <c r="K22" s="71"/>
      <c r="L22" s="71"/>
      <c r="M22" s="71"/>
      <c r="N22" s="147"/>
    </row>
    <row r="23" spans="1:14" x14ac:dyDescent="0.25">
      <c r="A23" s="165" t="s">
        <v>343</v>
      </c>
      <c r="B23" s="142" t="s">
        <v>128</v>
      </c>
      <c r="C23" s="145">
        <v>0.6</v>
      </c>
      <c r="D23" s="71">
        <v>0.3</v>
      </c>
      <c r="E23" s="71">
        <v>0.1</v>
      </c>
      <c r="F23" s="71">
        <f t="shared" si="0"/>
        <v>0.19999999999999998</v>
      </c>
      <c r="G23" s="71">
        <v>0.4</v>
      </c>
      <c r="H23" s="147">
        <f t="shared" si="3"/>
        <v>0</v>
      </c>
      <c r="I23" s="145"/>
      <c r="J23" s="71"/>
      <c r="K23" s="71"/>
      <c r="L23" s="71">
        <f t="shared" si="1"/>
        <v>0</v>
      </c>
      <c r="M23" s="71"/>
      <c r="N23" s="147">
        <f t="shared" si="2"/>
        <v>0</v>
      </c>
    </row>
    <row r="24" spans="1:14" ht="30" customHeight="1" x14ac:dyDescent="0.25">
      <c r="A24" s="165" t="s">
        <v>350</v>
      </c>
      <c r="B24" s="142" t="s">
        <v>126</v>
      </c>
      <c r="C24" s="145">
        <v>19</v>
      </c>
      <c r="D24" s="71">
        <v>20.100000000000001</v>
      </c>
      <c r="E24" s="71">
        <v>3.4</v>
      </c>
      <c r="F24" s="71">
        <f t="shared" si="0"/>
        <v>-4.5000000000000018</v>
      </c>
      <c r="G24" s="71">
        <v>16.399999999999999</v>
      </c>
      <c r="H24" s="147">
        <f t="shared" si="3"/>
        <v>7.1000000000000014</v>
      </c>
      <c r="I24" s="145"/>
      <c r="J24" s="71"/>
      <c r="K24" s="71"/>
      <c r="L24" s="71">
        <f t="shared" si="1"/>
        <v>0</v>
      </c>
      <c r="M24" s="71"/>
      <c r="N24" s="147">
        <f t="shared" si="2"/>
        <v>0</v>
      </c>
    </row>
    <row r="25" spans="1:14" ht="15" customHeight="1" x14ac:dyDescent="0.25">
      <c r="A25" s="165" t="s">
        <v>355</v>
      </c>
      <c r="B25" s="142" t="s">
        <v>111</v>
      </c>
      <c r="C25" s="145">
        <v>172.9</v>
      </c>
      <c r="D25" s="71">
        <v>179.1</v>
      </c>
      <c r="E25" s="71">
        <v>21.5</v>
      </c>
      <c r="F25" s="71">
        <f t="shared" si="0"/>
        <v>-27.699999999999989</v>
      </c>
      <c r="G25" s="71">
        <v>172.3</v>
      </c>
      <c r="H25" s="147">
        <f t="shared" si="3"/>
        <v>28.299999999999983</v>
      </c>
      <c r="I25" s="145"/>
      <c r="J25" s="71"/>
      <c r="K25" s="71"/>
      <c r="L25" s="71">
        <f t="shared" si="1"/>
        <v>0</v>
      </c>
      <c r="M25" s="71"/>
      <c r="N25" s="147">
        <f t="shared" si="2"/>
        <v>0</v>
      </c>
    </row>
    <row r="26" spans="1:14" x14ac:dyDescent="0.25">
      <c r="A26" s="165" t="s">
        <v>359</v>
      </c>
      <c r="B26" s="142" t="s">
        <v>112</v>
      </c>
      <c r="C26" s="145">
        <v>54.4</v>
      </c>
      <c r="D26" s="71">
        <v>52.9</v>
      </c>
      <c r="E26" s="71">
        <v>5.4</v>
      </c>
      <c r="F26" s="71">
        <f t="shared" si="0"/>
        <v>-3.9000000000000004</v>
      </c>
      <c r="G26" s="71">
        <v>53.6</v>
      </c>
      <c r="H26" s="147">
        <f t="shared" si="3"/>
        <v>4.6999999999999957</v>
      </c>
      <c r="I26" s="145"/>
      <c r="J26" s="71"/>
      <c r="K26" s="71"/>
      <c r="L26" s="71">
        <f t="shared" si="1"/>
        <v>0</v>
      </c>
      <c r="M26" s="71"/>
      <c r="N26" s="147">
        <f t="shared" si="2"/>
        <v>0</v>
      </c>
    </row>
    <row r="27" spans="1:14" ht="15" customHeight="1" x14ac:dyDescent="0.25">
      <c r="A27" s="165" t="s">
        <v>363</v>
      </c>
      <c r="B27" s="142" t="s">
        <v>113</v>
      </c>
      <c r="C27" s="145">
        <v>58.8</v>
      </c>
      <c r="D27" s="71">
        <v>52.6</v>
      </c>
      <c r="E27" s="71">
        <v>10.9</v>
      </c>
      <c r="F27" s="71">
        <f t="shared" si="0"/>
        <v>-4.7000000000000046</v>
      </c>
      <c r="G27" s="71">
        <v>54</v>
      </c>
      <c r="H27" s="147">
        <f t="shared" si="3"/>
        <v>9.5</v>
      </c>
      <c r="I27" s="145"/>
      <c r="J27" s="71"/>
      <c r="K27" s="71"/>
      <c r="L27" s="71">
        <f t="shared" si="1"/>
        <v>0</v>
      </c>
      <c r="M27" s="71"/>
      <c r="N27" s="147">
        <f t="shared" si="2"/>
        <v>0</v>
      </c>
    </row>
    <row r="28" spans="1:14" ht="27.75" customHeight="1" x14ac:dyDescent="0.25">
      <c r="A28" s="165" t="s">
        <v>367</v>
      </c>
      <c r="B28" s="142" t="s">
        <v>597</v>
      </c>
      <c r="C28" s="145">
        <v>6</v>
      </c>
      <c r="D28" s="71">
        <v>2.1</v>
      </c>
      <c r="E28" s="71"/>
      <c r="F28" s="71">
        <f t="shared" si="0"/>
        <v>3.9</v>
      </c>
      <c r="G28" s="71">
        <v>1.7</v>
      </c>
      <c r="H28" s="147">
        <f t="shared" si="3"/>
        <v>0.40000000000000013</v>
      </c>
      <c r="I28" s="145"/>
      <c r="J28" s="71"/>
      <c r="K28" s="71"/>
      <c r="L28" s="71"/>
      <c r="M28" s="71"/>
      <c r="N28" s="147"/>
    </row>
    <row r="29" spans="1:14" ht="15" customHeight="1" x14ac:dyDescent="0.25">
      <c r="A29" s="165" t="s">
        <v>370</v>
      </c>
      <c r="B29" s="142" t="s">
        <v>115</v>
      </c>
      <c r="C29" s="145">
        <v>7</v>
      </c>
      <c r="D29" s="71">
        <v>6.8</v>
      </c>
      <c r="E29" s="71">
        <v>0.5</v>
      </c>
      <c r="F29" s="71">
        <f t="shared" si="0"/>
        <v>-0.29999999999999982</v>
      </c>
      <c r="G29" s="71">
        <v>7</v>
      </c>
      <c r="H29" s="147">
        <f t="shared" si="3"/>
        <v>0.29999999999999982</v>
      </c>
      <c r="I29" s="145"/>
      <c r="J29" s="71"/>
      <c r="K29" s="71"/>
      <c r="L29" s="71">
        <f t="shared" si="1"/>
        <v>0</v>
      </c>
      <c r="M29" s="71"/>
      <c r="N29" s="147">
        <f t="shared" si="2"/>
        <v>0</v>
      </c>
    </row>
    <row r="30" spans="1:14" ht="15" customHeight="1" x14ac:dyDescent="0.25">
      <c r="A30" s="165" t="s">
        <v>373</v>
      </c>
      <c r="B30" s="142" t="s">
        <v>433</v>
      </c>
      <c r="C30" s="145">
        <v>15.6</v>
      </c>
      <c r="D30" s="71">
        <v>7.3</v>
      </c>
      <c r="E30" s="71">
        <v>0.6</v>
      </c>
      <c r="F30" s="71">
        <f t="shared" si="0"/>
        <v>7.7000000000000011</v>
      </c>
      <c r="G30" s="71">
        <v>7.7</v>
      </c>
      <c r="H30" s="147">
        <f t="shared" si="3"/>
        <v>0.19999999999999929</v>
      </c>
      <c r="I30" s="145"/>
      <c r="J30" s="71"/>
      <c r="K30" s="71"/>
      <c r="L30" s="71">
        <f t="shared" si="1"/>
        <v>0</v>
      </c>
      <c r="M30" s="71"/>
      <c r="N30" s="147">
        <f t="shared" si="2"/>
        <v>0</v>
      </c>
    </row>
    <row r="31" spans="1:14" x14ac:dyDescent="0.25">
      <c r="A31" s="165" t="s">
        <v>377</v>
      </c>
      <c r="B31" s="142" t="s">
        <v>122</v>
      </c>
      <c r="C31" s="145">
        <v>35.299999999999997</v>
      </c>
      <c r="D31" s="71">
        <v>11.1</v>
      </c>
      <c r="E31" s="71">
        <v>9.3000000000000007</v>
      </c>
      <c r="F31" s="71">
        <f t="shared" si="0"/>
        <v>14.899999999999995</v>
      </c>
      <c r="G31" s="71">
        <v>16.399999999999999</v>
      </c>
      <c r="H31" s="147">
        <f t="shared" si="3"/>
        <v>4</v>
      </c>
      <c r="I31" s="145"/>
      <c r="J31" s="71"/>
      <c r="K31" s="71"/>
      <c r="L31" s="71">
        <f t="shared" si="1"/>
        <v>0</v>
      </c>
      <c r="M31" s="71"/>
      <c r="N31" s="147">
        <f t="shared" si="2"/>
        <v>0</v>
      </c>
    </row>
    <row r="32" spans="1:14" x14ac:dyDescent="0.25">
      <c r="A32" s="165" t="s">
        <v>380</v>
      </c>
      <c r="B32" s="142" t="s">
        <v>121</v>
      </c>
      <c r="C32" s="145">
        <v>0.3</v>
      </c>
      <c r="D32" s="71">
        <v>0.3</v>
      </c>
      <c r="E32" s="71"/>
      <c r="F32" s="71">
        <f t="shared" si="0"/>
        <v>0</v>
      </c>
      <c r="G32" s="71">
        <v>0.3</v>
      </c>
      <c r="H32" s="147">
        <f t="shared" si="3"/>
        <v>0</v>
      </c>
      <c r="I32" s="145"/>
      <c r="J32" s="71"/>
      <c r="K32" s="71"/>
      <c r="L32" s="71">
        <f t="shared" si="1"/>
        <v>0</v>
      </c>
      <c r="M32" s="71"/>
      <c r="N32" s="147">
        <f t="shared" si="2"/>
        <v>0</v>
      </c>
    </row>
    <row r="33" spans="1:14" x14ac:dyDescent="0.25">
      <c r="A33" s="165" t="s">
        <v>383</v>
      </c>
      <c r="B33" s="142" t="s">
        <v>123</v>
      </c>
      <c r="C33" s="145">
        <v>0.4</v>
      </c>
      <c r="D33" s="71"/>
      <c r="E33" s="71">
        <v>0.4</v>
      </c>
      <c r="F33" s="71">
        <f t="shared" si="0"/>
        <v>0</v>
      </c>
      <c r="G33" s="71">
        <v>0.4</v>
      </c>
      <c r="H33" s="147">
        <f t="shared" si="3"/>
        <v>0</v>
      </c>
      <c r="I33" s="145"/>
      <c r="J33" s="71"/>
      <c r="K33" s="71"/>
      <c r="L33" s="71"/>
      <c r="M33" s="71"/>
      <c r="N33" s="147"/>
    </row>
    <row r="34" spans="1:14" x14ac:dyDescent="0.25">
      <c r="A34" s="165" t="s">
        <v>386</v>
      </c>
      <c r="B34" s="142" t="s">
        <v>124</v>
      </c>
      <c r="C34" s="145">
        <v>124.9</v>
      </c>
      <c r="D34" s="71">
        <v>103.7</v>
      </c>
      <c r="E34" s="71">
        <v>19.899999999999999</v>
      </c>
      <c r="F34" s="71">
        <f t="shared" si="0"/>
        <v>1.3000000000000043</v>
      </c>
      <c r="G34" s="71">
        <v>111.5</v>
      </c>
      <c r="H34" s="147">
        <f t="shared" si="3"/>
        <v>12.099999999999994</v>
      </c>
      <c r="I34" s="145"/>
      <c r="J34" s="71"/>
      <c r="K34" s="71"/>
      <c r="L34" s="71">
        <f t="shared" si="1"/>
        <v>0</v>
      </c>
      <c r="M34" s="71"/>
      <c r="N34" s="147">
        <f t="shared" si="2"/>
        <v>0</v>
      </c>
    </row>
    <row r="35" spans="1:14" ht="26.25" x14ac:dyDescent="0.25">
      <c r="A35" s="165" t="s">
        <v>389</v>
      </c>
      <c r="B35" s="142" t="s">
        <v>410</v>
      </c>
      <c r="C35" s="145">
        <v>58.1</v>
      </c>
      <c r="D35" s="71">
        <v>42.5</v>
      </c>
      <c r="E35" s="71">
        <v>4.5</v>
      </c>
      <c r="F35" s="71">
        <f t="shared" si="0"/>
        <v>11.100000000000001</v>
      </c>
      <c r="G35" s="71">
        <v>38.700000000000003</v>
      </c>
      <c r="H35" s="147">
        <f t="shared" si="3"/>
        <v>8.2999999999999972</v>
      </c>
      <c r="I35" s="145"/>
      <c r="J35" s="71"/>
      <c r="K35" s="71"/>
      <c r="L35" s="71">
        <f t="shared" si="1"/>
        <v>0</v>
      </c>
      <c r="M35" s="71"/>
      <c r="N35" s="147">
        <f t="shared" si="2"/>
        <v>0</v>
      </c>
    </row>
    <row r="36" spans="1:14" ht="15" customHeight="1" x14ac:dyDescent="0.25">
      <c r="A36" s="165" t="s">
        <v>392</v>
      </c>
      <c r="B36" s="142" t="s">
        <v>125</v>
      </c>
      <c r="C36" s="145">
        <v>2</v>
      </c>
      <c r="D36" s="71">
        <v>0.4</v>
      </c>
      <c r="E36" s="71"/>
      <c r="F36" s="71">
        <f t="shared" si="0"/>
        <v>1.6</v>
      </c>
      <c r="G36" s="71">
        <v>0.4</v>
      </c>
      <c r="H36" s="147">
        <f t="shared" si="3"/>
        <v>0</v>
      </c>
      <c r="I36" s="145"/>
      <c r="J36" s="71"/>
      <c r="K36" s="71"/>
      <c r="L36" s="71">
        <f t="shared" si="1"/>
        <v>0</v>
      </c>
      <c r="M36" s="71"/>
      <c r="N36" s="147">
        <f t="shared" si="2"/>
        <v>0</v>
      </c>
    </row>
    <row r="37" spans="1:14" ht="26.25" x14ac:dyDescent="0.25">
      <c r="A37" s="165" t="s">
        <v>396</v>
      </c>
      <c r="B37" s="142" t="s">
        <v>129</v>
      </c>
      <c r="C37" s="145">
        <v>80.5</v>
      </c>
      <c r="D37" s="71">
        <v>76.900000000000006</v>
      </c>
      <c r="E37" s="71">
        <v>25.3</v>
      </c>
      <c r="F37" s="71">
        <f t="shared" si="0"/>
        <v>-21.700000000000006</v>
      </c>
      <c r="G37" s="71">
        <v>80.400000000000006</v>
      </c>
      <c r="H37" s="147">
        <f t="shared" si="3"/>
        <v>21.799999999999997</v>
      </c>
      <c r="I37" s="145"/>
      <c r="J37" s="71"/>
      <c r="K37" s="71"/>
      <c r="L37" s="71">
        <f t="shared" si="1"/>
        <v>0</v>
      </c>
      <c r="M37" s="71"/>
      <c r="N37" s="147">
        <f t="shared" si="2"/>
        <v>0</v>
      </c>
    </row>
    <row r="38" spans="1:14" ht="15" customHeight="1" thickBot="1" x14ac:dyDescent="0.3">
      <c r="A38" s="166" t="s">
        <v>399</v>
      </c>
      <c r="B38" s="149" t="s">
        <v>541</v>
      </c>
      <c r="C38" s="150">
        <v>58.8</v>
      </c>
      <c r="D38" s="140">
        <v>40.4</v>
      </c>
      <c r="E38" s="140"/>
      <c r="F38" s="140">
        <f t="shared" si="0"/>
        <v>18.399999999999999</v>
      </c>
      <c r="G38" s="140">
        <v>36.700000000000003</v>
      </c>
      <c r="H38" s="151">
        <f t="shared" si="3"/>
        <v>3.6999999999999957</v>
      </c>
      <c r="I38" s="150"/>
      <c r="J38" s="140"/>
      <c r="K38" s="140"/>
      <c r="L38" s="140">
        <f t="shared" si="1"/>
        <v>0</v>
      </c>
      <c r="M38" s="140"/>
      <c r="N38" s="151">
        <f t="shared" si="2"/>
        <v>0</v>
      </c>
    </row>
    <row r="39" spans="1:14" ht="15.75" thickBot="1" x14ac:dyDescent="0.3">
      <c r="A39" s="152"/>
      <c r="B39" s="153" t="s">
        <v>93</v>
      </c>
      <c r="C39" s="154">
        <f>SUM(C12:C38)</f>
        <v>734.5</v>
      </c>
      <c r="D39" s="155">
        <f t="shared" ref="D39:N39" si="4">SUM(D12:D38)</f>
        <v>627.30000000000007</v>
      </c>
      <c r="E39" s="155">
        <f t="shared" si="4"/>
        <v>107.19999999999999</v>
      </c>
      <c r="F39" s="155">
        <f t="shared" si="4"/>
        <v>0</v>
      </c>
      <c r="G39" s="155">
        <f t="shared" si="4"/>
        <v>625.79999999999995</v>
      </c>
      <c r="H39" s="155">
        <f t="shared" si="4"/>
        <v>108.69999999999996</v>
      </c>
      <c r="I39" s="154">
        <f t="shared" si="4"/>
        <v>73.3</v>
      </c>
      <c r="J39" s="155">
        <f t="shared" si="4"/>
        <v>50.5</v>
      </c>
      <c r="K39" s="155">
        <f t="shared" si="4"/>
        <v>23.2</v>
      </c>
      <c r="L39" s="155">
        <f t="shared" si="4"/>
        <v>-0.40000000000000541</v>
      </c>
      <c r="M39" s="155">
        <f t="shared" si="4"/>
        <v>55.399999999999991</v>
      </c>
      <c r="N39" s="156">
        <f t="shared" si="4"/>
        <v>18.300000000000004</v>
      </c>
    </row>
    <row r="41" spans="1:14" x14ac:dyDescent="0.25">
      <c r="B41" s="172" t="s">
        <v>437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54" spans="1:1" x14ac:dyDescent="0.25">
      <c r="A54" s="50" t="s">
        <v>464</v>
      </c>
    </row>
  </sheetData>
  <mergeCells count="17">
    <mergeCell ref="N9:N10"/>
    <mergeCell ref="A5:N5"/>
    <mergeCell ref="M7:N7"/>
    <mergeCell ref="A8:A10"/>
    <mergeCell ref="B41:M41"/>
    <mergeCell ref="D9:E9"/>
    <mergeCell ref="F9:F10"/>
    <mergeCell ref="G9:G10"/>
    <mergeCell ref="C9:C10"/>
    <mergeCell ref="B8:B10"/>
    <mergeCell ref="I9:I10"/>
    <mergeCell ref="J9:K9"/>
    <mergeCell ref="L9:L10"/>
    <mergeCell ref="M9:M10"/>
    <mergeCell ref="C8:H8"/>
    <mergeCell ref="H9:H10"/>
    <mergeCell ref="I8:N8"/>
  </mergeCells>
  <phoneticPr fontId="0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90" orientation="landscape" verticalDpi="0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/>
  </sheetViews>
  <sheetFormatPr defaultRowHeight="15" x14ac:dyDescent="0.25"/>
  <cols>
    <col min="1" max="1" width="4.28515625" style="1" customWidth="1"/>
    <col min="2" max="2" width="41.140625" style="1" customWidth="1"/>
    <col min="3" max="6" width="9.7109375" style="1" customWidth="1"/>
    <col min="7" max="16384" width="9.140625" style="1"/>
  </cols>
  <sheetData>
    <row r="1" spans="1:6" x14ac:dyDescent="0.25">
      <c r="C1" s="50" t="s">
        <v>133</v>
      </c>
      <c r="D1" s="50"/>
    </row>
    <row r="2" spans="1:6" x14ac:dyDescent="0.25">
      <c r="C2" s="51" t="s">
        <v>134</v>
      </c>
      <c r="D2" s="51"/>
    </row>
    <row r="3" spans="1:6" x14ac:dyDescent="0.25">
      <c r="C3" s="51" t="s">
        <v>545</v>
      </c>
      <c r="D3" s="51"/>
    </row>
    <row r="5" spans="1:6" ht="45" customHeight="1" x14ac:dyDescent="0.25">
      <c r="A5" s="183" t="s">
        <v>550</v>
      </c>
      <c r="B5" s="183"/>
      <c r="C5" s="183"/>
      <c r="D5" s="183"/>
      <c r="E5" s="183"/>
      <c r="F5" s="183"/>
    </row>
    <row r="6" spans="1:6" x14ac:dyDescent="0.25">
      <c r="A6" s="54"/>
      <c r="B6" s="54"/>
      <c r="C6" s="54"/>
      <c r="D6" s="54"/>
      <c r="E6" s="54"/>
      <c r="F6" s="54"/>
    </row>
    <row r="7" spans="1:6" ht="15.75" thickBot="1" x14ac:dyDescent="0.3">
      <c r="A7" s="54"/>
      <c r="B7" s="54"/>
      <c r="C7" s="54"/>
      <c r="D7" s="54"/>
      <c r="E7" s="54"/>
      <c r="F7" s="69" t="s">
        <v>2</v>
      </c>
    </row>
    <row r="8" spans="1:6" ht="15.75" customHeight="1" thickTop="1" x14ac:dyDescent="0.25">
      <c r="A8" s="198" t="s">
        <v>136</v>
      </c>
      <c r="B8" s="201" t="s">
        <v>137</v>
      </c>
      <c r="C8" s="201" t="s">
        <v>93</v>
      </c>
      <c r="D8" s="201" t="s">
        <v>98</v>
      </c>
      <c r="E8" s="201"/>
      <c r="F8" s="204"/>
    </row>
    <row r="9" spans="1:6" x14ac:dyDescent="0.25">
      <c r="A9" s="199"/>
      <c r="B9" s="202"/>
      <c r="C9" s="202"/>
      <c r="D9" s="202" t="s">
        <v>99</v>
      </c>
      <c r="E9" s="202"/>
      <c r="F9" s="205" t="s">
        <v>100</v>
      </c>
    </row>
    <row r="10" spans="1:6" ht="45.75" thickBot="1" x14ac:dyDescent="0.3">
      <c r="A10" s="200"/>
      <c r="B10" s="203"/>
      <c r="C10" s="203"/>
      <c r="D10" s="57" t="s">
        <v>138</v>
      </c>
      <c r="E10" s="58" t="s">
        <v>139</v>
      </c>
      <c r="F10" s="206"/>
    </row>
    <row r="11" spans="1:6" ht="15.75" thickTop="1" x14ac:dyDescent="0.25">
      <c r="A11" s="59">
        <v>1</v>
      </c>
      <c r="B11" s="59">
        <v>2</v>
      </c>
      <c r="C11" s="59">
        <v>3</v>
      </c>
      <c r="D11" s="60">
        <v>4</v>
      </c>
      <c r="E11" s="59">
        <v>5</v>
      </c>
      <c r="F11" s="59">
        <v>6</v>
      </c>
    </row>
    <row r="12" spans="1:6" ht="15" customHeight="1" x14ac:dyDescent="0.25">
      <c r="A12" s="61" t="s">
        <v>140</v>
      </c>
      <c r="B12" s="62" t="s">
        <v>111</v>
      </c>
      <c r="C12" s="14">
        <f>D12+F12</f>
        <v>704.5</v>
      </c>
      <c r="D12" s="14">
        <v>704.5</v>
      </c>
      <c r="E12" s="14">
        <v>522.70000000000005</v>
      </c>
      <c r="F12" s="14"/>
    </row>
    <row r="13" spans="1:6" ht="15" customHeight="1" x14ac:dyDescent="0.25">
      <c r="A13" s="63" t="s">
        <v>143</v>
      </c>
      <c r="B13" s="62" t="s">
        <v>112</v>
      </c>
      <c r="C13" s="14">
        <f t="shared" ref="C13:C27" si="0">D13+F13</f>
        <v>196.7</v>
      </c>
      <c r="D13" s="14">
        <v>196.7</v>
      </c>
      <c r="E13" s="14">
        <v>146.30000000000001</v>
      </c>
      <c r="F13" s="14"/>
    </row>
    <row r="14" spans="1:6" ht="15" customHeight="1" x14ac:dyDescent="0.25">
      <c r="A14" s="61" t="s">
        <v>264</v>
      </c>
      <c r="B14" s="62" t="s">
        <v>113</v>
      </c>
      <c r="C14" s="14">
        <f t="shared" si="0"/>
        <v>125.2</v>
      </c>
      <c r="D14" s="14">
        <v>125.2</v>
      </c>
      <c r="E14" s="14">
        <v>92.9</v>
      </c>
      <c r="F14" s="14"/>
    </row>
    <row r="15" spans="1:6" ht="15" customHeight="1" x14ac:dyDescent="0.25">
      <c r="A15" s="61" t="s">
        <v>284</v>
      </c>
      <c r="B15" s="62" t="s">
        <v>114</v>
      </c>
      <c r="C15" s="14">
        <f t="shared" si="0"/>
        <v>433.4</v>
      </c>
      <c r="D15" s="14">
        <v>433.4</v>
      </c>
      <c r="E15" s="14">
        <v>324.60000000000002</v>
      </c>
      <c r="F15" s="14"/>
    </row>
    <row r="16" spans="1:6" ht="15" customHeight="1" x14ac:dyDescent="0.25">
      <c r="A16" s="61" t="s">
        <v>294</v>
      </c>
      <c r="B16" s="62" t="s">
        <v>116</v>
      </c>
      <c r="C16" s="14">
        <f t="shared" si="0"/>
        <v>573.79999999999995</v>
      </c>
      <c r="D16" s="14">
        <v>569.79999999999995</v>
      </c>
      <c r="E16" s="14">
        <v>424.9</v>
      </c>
      <c r="F16" s="14">
        <v>4</v>
      </c>
    </row>
    <row r="17" spans="1:6" ht="29.25" customHeight="1" x14ac:dyDescent="0.25">
      <c r="A17" s="61" t="s">
        <v>301</v>
      </c>
      <c r="B17" s="62" t="s">
        <v>597</v>
      </c>
      <c r="C17" s="14">
        <f t="shared" si="0"/>
        <v>860.4</v>
      </c>
      <c r="D17" s="14">
        <v>860.4</v>
      </c>
      <c r="E17" s="125">
        <v>644.5</v>
      </c>
      <c r="F17" s="14"/>
    </row>
    <row r="18" spans="1:6" ht="15" customHeight="1" x14ac:dyDescent="0.25">
      <c r="A18" s="61" t="s">
        <v>308</v>
      </c>
      <c r="B18" s="62" t="s">
        <v>118</v>
      </c>
      <c r="C18" s="14">
        <f t="shared" si="0"/>
        <v>404.5</v>
      </c>
      <c r="D18" s="14">
        <v>403.1</v>
      </c>
      <c r="E18" s="14">
        <v>305</v>
      </c>
      <c r="F18" s="14">
        <v>1.4</v>
      </c>
    </row>
    <row r="19" spans="1:6" ht="15" customHeight="1" x14ac:dyDescent="0.25">
      <c r="A19" s="61" t="s">
        <v>315</v>
      </c>
      <c r="B19" s="62" t="s">
        <v>119</v>
      </c>
      <c r="C19" s="14">
        <f t="shared" si="0"/>
        <v>476</v>
      </c>
      <c r="D19" s="14">
        <v>476</v>
      </c>
      <c r="E19" s="14">
        <v>358.4</v>
      </c>
      <c r="F19" s="14"/>
    </row>
    <row r="20" spans="1:6" ht="15" customHeight="1" x14ac:dyDescent="0.25">
      <c r="A20" s="61" t="s">
        <v>322</v>
      </c>
      <c r="B20" s="62" t="s">
        <v>115</v>
      </c>
      <c r="C20" s="14">
        <f t="shared" si="0"/>
        <v>2054.9</v>
      </c>
      <c r="D20" s="14">
        <v>2054.9</v>
      </c>
      <c r="E20" s="14">
        <v>1520.5</v>
      </c>
      <c r="F20" s="14"/>
    </row>
    <row r="21" spans="1:6" ht="15" customHeight="1" x14ac:dyDescent="0.25">
      <c r="A21" s="61" t="s">
        <v>329</v>
      </c>
      <c r="B21" s="62" t="s">
        <v>120</v>
      </c>
      <c r="C21" s="14">
        <f t="shared" si="0"/>
        <v>2061</v>
      </c>
      <c r="D21" s="14">
        <v>2061</v>
      </c>
      <c r="E21" s="14">
        <v>1539.1</v>
      </c>
      <c r="F21" s="14"/>
    </row>
    <row r="22" spans="1:6" ht="15" customHeight="1" x14ac:dyDescent="0.25">
      <c r="A22" s="61" t="s">
        <v>336</v>
      </c>
      <c r="B22" s="62" t="s">
        <v>121</v>
      </c>
      <c r="C22" s="14">
        <f t="shared" si="0"/>
        <v>1778.8</v>
      </c>
      <c r="D22" s="14">
        <v>1778.8</v>
      </c>
      <c r="E22" s="14">
        <v>1324.9</v>
      </c>
      <c r="F22" s="14"/>
    </row>
    <row r="23" spans="1:6" ht="15" customHeight="1" x14ac:dyDescent="0.25">
      <c r="A23" s="61" t="s">
        <v>343</v>
      </c>
      <c r="B23" s="62" t="s">
        <v>122</v>
      </c>
      <c r="C23" s="14">
        <f t="shared" si="0"/>
        <v>1728.5</v>
      </c>
      <c r="D23" s="14">
        <v>1728.5</v>
      </c>
      <c r="E23" s="14">
        <v>1279.0999999999999</v>
      </c>
      <c r="F23" s="14"/>
    </row>
    <row r="24" spans="1:6" ht="15" customHeight="1" x14ac:dyDescent="0.25">
      <c r="A24" s="61" t="s">
        <v>350</v>
      </c>
      <c r="B24" s="62" t="s">
        <v>123</v>
      </c>
      <c r="C24" s="14">
        <f t="shared" si="0"/>
        <v>961.9</v>
      </c>
      <c r="D24" s="14">
        <v>956.8</v>
      </c>
      <c r="E24" s="14">
        <v>722.7</v>
      </c>
      <c r="F24" s="14">
        <v>5.0999999999999996</v>
      </c>
    </row>
    <row r="25" spans="1:6" ht="15" customHeight="1" x14ac:dyDescent="0.25">
      <c r="A25" s="61" t="s">
        <v>355</v>
      </c>
      <c r="B25" s="62" t="s">
        <v>125</v>
      </c>
      <c r="C25" s="14">
        <f t="shared" si="0"/>
        <v>84.1</v>
      </c>
      <c r="D25" s="14">
        <v>84.1</v>
      </c>
      <c r="E25" s="14">
        <v>64.2</v>
      </c>
      <c r="F25" s="14"/>
    </row>
    <row r="26" spans="1:6" ht="15" customHeight="1" x14ac:dyDescent="0.25">
      <c r="A26" s="64" t="s">
        <v>359</v>
      </c>
      <c r="B26" s="65" t="s">
        <v>124</v>
      </c>
      <c r="C26" s="14">
        <f t="shared" si="0"/>
        <v>0.1</v>
      </c>
      <c r="D26" s="18">
        <v>0.1</v>
      </c>
      <c r="E26" s="18">
        <v>0.1</v>
      </c>
      <c r="F26" s="18"/>
    </row>
    <row r="27" spans="1:6" ht="28.5" customHeight="1" x14ac:dyDescent="0.25">
      <c r="A27" s="64" t="s">
        <v>363</v>
      </c>
      <c r="B27" s="65" t="s">
        <v>126</v>
      </c>
      <c r="C27" s="14">
        <f t="shared" si="0"/>
        <v>4</v>
      </c>
      <c r="D27" s="18">
        <v>4</v>
      </c>
      <c r="E27" s="18"/>
      <c r="F27" s="18"/>
    </row>
    <row r="28" spans="1:6" ht="17.25" customHeight="1" thickBot="1" x14ac:dyDescent="0.3">
      <c r="A28" s="64" t="s">
        <v>367</v>
      </c>
      <c r="B28" s="65" t="s">
        <v>130</v>
      </c>
      <c r="C28" s="14">
        <f t="shared" ref="C28" si="1">D28+F28</f>
        <v>0.9</v>
      </c>
      <c r="D28" s="18">
        <v>0.9</v>
      </c>
      <c r="E28" s="18"/>
      <c r="F28" s="18"/>
    </row>
    <row r="29" spans="1:6" ht="24" customHeight="1" thickBot="1" x14ac:dyDescent="0.3">
      <c r="A29" s="66"/>
      <c r="B29" s="67" t="s">
        <v>93</v>
      </c>
      <c r="C29" s="68">
        <f>D29+F29</f>
        <v>12448.699999999999</v>
      </c>
      <c r="D29" s="68">
        <f>SUM(D12:D28)</f>
        <v>12438.199999999999</v>
      </c>
      <c r="E29" s="68">
        <f t="shared" ref="E29:F29" si="2">SUM(E12:E28)</f>
        <v>9269.9000000000015</v>
      </c>
      <c r="F29" s="68">
        <f t="shared" si="2"/>
        <v>10.5</v>
      </c>
    </row>
    <row r="31" spans="1:6" x14ac:dyDescent="0.25">
      <c r="A31" s="172" t="s">
        <v>431</v>
      </c>
      <c r="B31" s="172"/>
      <c r="C31" s="172"/>
      <c r="D31" s="172"/>
      <c r="E31" s="172"/>
      <c r="F31" s="172"/>
    </row>
    <row r="42" spans="1:1" x14ac:dyDescent="0.25">
      <c r="A42" s="1" t="s">
        <v>464</v>
      </c>
    </row>
  </sheetData>
  <mergeCells count="8">
    <mergeCell ref="A5:F5"/>
    <mergeCell ref="A31:F31"/>
    <mergeCell ref="A8:A10"/>
    <mergeCell ref="B8:B10"/>
    <mergeCell ref="C8:C10"/>
    <mergeCell ref="D8:F8"/>
    <mergeCell ref="D9:E9"/>
    <mergeCell ref="F9:F10"/>
  </mergeCells>
  <phoneticPr fontId="0" type="noConversion"/>
  <printOptions horizontalCentered="1"/>
  <pageMargins left="1.1811023622047245" right="0.39370078740157483" top="0.78740157480314965" bottom="0.78740157480314965" header="0.31496062992125984" footer="0.31496062992125984"/>
  <pageSetup paperSize="9" orientation="portrait" verticalDpi="0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L23" sqref="L23"/>
    </sheetView>
  </sheetViews>
  <sheetFormatPr defaultRowHeight="15" x14ac:dyDescent="0.25"/>
  <cols>
    <col min="1" max="1" width="3.85546875" style="1" customWidth="1"/>
    <col min="2" max="2" width="36.42578125" style="1" customWidth="1"/>
    <col min="3" max="3" width="4.85546875" style="1" customWidth="1"/>
    <col min="4" max="4" width="4.28515625" style="1" customWidth="1"/>
    <col min="5" max="5" width="7.7109375" style="1" customWidth="1"/>
    <col min="6" max="7" width="6" style="1" customWidth="1"/>
    <col min="8" max="8" width="5.7109375" style="1" customWidth="1"/>
    <col min="9" max="9" width="5" style="1" customWidth="1"/>
    <col min="10" max="10" width="4.85546875" style="1" customWidth="1"/>
    <col min="11" max="11" width="5.7109375" style="1" customWidth="1"/>
    <col min="12" max="12" width="4.5703125" style="1" customWidth="1"/>
    <col min="13" max="13" width="4.28515625" style="1" customWidth="1"/>
    <col min="14" max="14" width="4.85546875" style="1" customWidth="1"/>
    <col min="15" max="16" width="5" style="1" customWidth="1"/>
    <col min="17" max="17" width="7.42578125" style="1" customWidth="1"/>
    <col min="18" max="18" width="5.85546875" style="1" customWidth="1"/>
    <col min="19" max="19" width="5.7109375" style="1" customWidth="1"/>
    <col min="20" max="22" width="5.5703125" style="1" customWidth="1"/>
    <col min="23" max="23" width="7" style="1" customWidth="1"/>
    <col min="24" max="16384" width="9.140625" style="1"/>
  </cols>
  <sheetData>
    <row r="1" spans="1:23" x14ac:dyDescent="0.25">
      <c r="Q1" s="50" t="s">
        <v>133</v>
      </c>
    </row>
    <row r="2" spans="1:23" x14ac:dyDescent="0.25">
      <c r="Q2" s="51" t="s">
        <v>134</v>
      </c>
    </row>
    <row r="3" spans="1:23" x14ac:dyDescent="0.25">
      <c r="Q3" s="51" t="s">
        <v>545</v>
      </c>
    </row>
    <row r="4" spans="1:23" ht="9" customHeight="1" x14ac:dyDescent="0.25"/>
    <row r="5" spans="1:23" ht="30.75" customHeight="1" x14ac:dyDescent="0.25">
      <c r="A5" s="183" t="s">
        <v>551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</row>
    <row r="6" spans="1:23" ht="9" customHeight="1" x14ac:dyDescent="0.25"/>
    <row r="7" spans="1:23" ht="15.75" thickBot="1" x14ac:dyDescent="0.3">
      <c r="T7" s="207" t="s">
        <v>432</v>
      </c>
      <c r="U7" s="207"/>
      <c r="V7" s="207"/>
      <c r="W7" s="207"/>
    </row>
    <row r="8" spans="1:23" ht="226.5" customHeight="1" thickTop="1" thickBot="1" x14ac:dyDescent="0.3">
      <c r="A8" s="74" t="s">
        <v>3</v>
      </c>
      <c r="B8" s="75" t="s">
        <v>97</v>
      </c>
      <c r="C8" s="134" t="s">
        <v>49</v>
      </c>
      <c r="D8" s="135" t="s">
        <v>33</v>
      </c>
      <c r="E8" s="134" t="s">
        <v>50</v>
      </c>
      <c r="F8" s="136" t="s">
        <v>34</v>
      </c>
      <c r="G8" s="136" t="s">
        <v>35</v>
      </c>
      <c r="H8" s="136" t="s">
        <v>36</v>
      </c>
      <c r="I8" s="136" t="s">
        <v>37</v>
      </c>
      <c r="J8" s="136" t="s">
        <v>38</v>
      </c>
      <c r="K8" s="136" t="s">
        <v>39</v>
      </c>
      <c r="L8" s="134" t="s">
        <v>40</v>
      </c>
      <c r="M8" s="134" t="s">
        <v>41</v>
      </c>
      <c r="N8" s="137" t="s">
        <v>42</v>
      </c>
      <c r="O8" s="134" t="s">
        <v>43</v>
      </c>
      <c r="P8" s="134" t="s">
        <v>44</v>
      </c>
      <c r="Q8" s="134" t="s">
        <v>45</v>
      </c>
      <c r="R8" s="134" t="s">
        <v>46</v>
      </c>
      <c r="S8" s="138" t="s">
        <v>47</v>
      </c>
      <c r="T8" s="136" t="s">
        <v>48</v>
      </c>
      <c r="U8" s="139" t="s">
        <v>557</v>
      </c>
      <c r="V8" s="136" t="s">
        <v>558</v>
      </c>
      <c r="W8" s="76" t="s">
        <v>93</v>
      </c>
    </row>
    <row r="9" spans="1:23" ht="15.75" thickTop="1" x14ac:dyDescent="0.25">
      <c r="A9" s="72" t="s">
        <v>140</v>
      </c>
      <c r="B9" s="127" t="s">
        <v>110</v>
      </c>
      <c r="C9" s="73">
        <v>2</v>
      </c>
      <c r="D9" s="73">
        <v>12.9</v>
      </c>
      <c r="E9" s="73">
        <v>26.4</v>
      </c>
      <c r="F9" s="131">
        <v>1264.8</v>
      </c>
      <c r="G9" s="73">
        <v>897.6</v>
      </c>
      <c r="H9" s="73">
        <v>385.5</v>
      </c>
      <c r="I9" s="73">
        <v>178.7</v>
      </c>
      <c r="J9" s="73">
        <v>43.5</v>
      </c>
      <c r="K9" s="131">
        <v>119.1</v>
      </c>
      <c r="L9" s="73">
        <v>77</v>
      </c>
      <c r="M9" s="73">
        <v>19.2</v>
      </c>
      <c r="N9" s="73">
        <v>1.1000000000000001</v>
      </c>
      <c r="O9" s="73">
        <v>53.8</v>
      </c>
      <c r="P9" s="73">
        <v>614.70000000000005</v>
      </c>
      <c r="Q9" s="131">
        <v>23.3</v>
      </c>
      <c r="R9" s="131">
        <v>350.7</v>
      </c>
      <c r="S9" s="73">
        <v>677</v>
      </c>
      <c r="T9" s="73">
        <v>35.1</v>
      </c>
      <c r="U9" s="73">
        <v>132</v>
      </c>
      <c r="V9" s="73">
        <v>97.3</v>
      </c>
      <c r="W9" s="73">
        <f>SUM(C9:V9)</f>
        <v>5011.7</v>
      </c>
    </row>
    <row r="10" spans="1:23" x14ac:dyDescent="0.25">
      <c r="A10" s="70" t="s">
        <v>143</v>
      </c>
      <c r="B10" s="126" t="s">
        <v>101</v>
      </c>
      <c r="C10" s="71"/>
      <c r="D10" s="71"/>
      <c r="E10" s="71"/>
      <c r="F10" s="130"/>
      <c r="G10" s="71"/>
      <c r="H10" s="71">
        <v>23.3</v>
      </c>
      <c r="I10" s="71"/>
      <c r="J10" s="71"/>
      <c r="K10" s="132">
        <v>59.6</v>
      </c>
      <c r="L10" s="71"/>
      <c r="M10" s="71"/>
      <c r="N10" s="71"/>
      <c r="O10" s="71"/>
      <c r="P10" s="71"/>
      <c r="Q10" s="71"/>
      <c r="R10" s="132">
        <v>21</v>
      </c>
      <c r="S10" s="71"/>
      <c r="T10" s="71"/>
      <c r="U10" s="71"/>
      <c r="V10" s="71"/>
      <c r="W10" s="73">
        <f t="shared" ref="W10:W34" si="0">SUM(C10:V10)</f>
        <v>103.9</v>
      </c>
    </row>
    <row r="11" spans="1:23" x14ac:dyDescent="0.25">
      <c r="A11" s="70" t="s">
        <v>264</v>
      </c>
      <c r="B11" s="126" t="s">
        <v>102</v>
      </c>
      <c r="C11" s="71"/>
      <c r="D11" s="71"/>
      <c r="E11" s="71"/>
      <c r="F11" s="130"/>
      <c r="G11" s="71"/>
      <c r="H11" s="71">
        <v>21.6</v>
      </c>
      <c r="I11" s="71"/>
      <c r="J11" s="71"/>
      <c r="K11" s="132">
        <v>32.9</v>
      </c>
      <c r="L11" s="71"/>
      <c r="M11" s="71"/>
      <c r="N11" s="71"/>
      <c r="O11" s="71"/>
      <c r="P11" s="71"/>
      <c r="Q11" s="71"/>
      <c r="R11" s="132">
        <v>14.4</v>
      </c>
      <c r="S11" s="71"/>
      <c r="T11" s="71"/>
      <c r="U11" s="71"/>
      <c r="V11" s="71"/>
      <c r="W11" s="73">
        <f t="shared" si="0"/>
        <v>68.900000000000006</v>
      </c>
    </row>
    <row r="12" spans="1:23" x14ac:dyDescent="0.25">
      <c r="A12" s="70" t="s">
        <v>284</v>
      </c>
      <c r="B12" s="126" t="s">
        <v>103</v>
      </c>
      <c r="C12" s="71"/>
      <c r="D12" s="71"/>
      <c r="E12" s="71"/>
      <c r="F12" s="130"/>
      <c r="G12" s="71"/>
      <c r="H12" s="71">
        <v>27.2</v>
      </c>
      <c r="I12" s="71"/>
      <c r="J12" s="71"/>
      <c r="K12" s="132">
        <v>88.6</v>
      </c>
      <c r="L12" s="71"/>
      <c r="M12" s="71"/>
      <c r="N12" s="71"/>
      <c r="O12" s="71"/>
      <c r="P12" s="71"/>
      <c r="Q12" s="71"/>
      <c r="R12" s="132">
        <v>41.6</v>
      </c>
      <c r="S12" s="71"/>
      <c r="T12" s="71"/>
      <c r="U12" s="71"/>
      <c r="V12" s="71"/>
      <c r="W12" s="73">
        <f t="shared" si="0"/>
        <v>157.4</v>
      </c>
    </row>
    <row r="13" spans="1:23" x14ac:dyDescent="0.25">
      <c r="A13" s="70" t="s">
        <v>294</v>
      </c>
      <c r="B13" s="126" t="s">
        <v>104</v>
      </c>
      <c r="C13" s="71"/>
      <c r="D13" s="71"/>
      <c r="E13" s="71"/>
      <c r="F13" s="130"/>
      <c r="G13" s="71"/>
      <c r="H13" s="71">
        <v>27.3</v>
      </c>
      <c r="I13" s="71"/>
      <c r="J13" s="71"/>
      <c r="K13" s="132">
        <v>38</v>
      </c>
      <c r="L13" s="71"/>
      <c r="M13" s="71"/>
      <c r="N13" s="71"/>
      <c r="O13" s="71"/>
      <c r="P13" s="71"/>
      <c r="Q13" s="71"/>
      <c r="R13" s="132">
        <v>14.4</v>
      </c>
      <c r="S13" s="71"/>
      <c r="T13" s="71"/>
      <c r="U13" s="71"/>
      <c r="V13" s="71"/>
      <c r="W13" s="73">
        <f t="shared" si="0"/>
        <v>79.7</v>
      </c>
    </row>
    <row r="14" spans="1:23" x14ac:dyDescent="0.25">
      <c r="A14" s="70" t="s">
        <v>301</v>
      </c>
      <c r="B14" s="126" t="s">
        <v>105</v>
      </c>
      <c r="C14" s="71"/>
      <c r="D14" s="71"/>
      <c r="E14" s="71"/>
      <c r="F14" s="130"/>
      <c r="G14" s="71"/>
      <c r="H14" s="71">
        <v>27</v>
      </c>
      <c r="I14" s="71"/>
      <c r="J14" s="71"/>
      <c r="K14" s="132">
        <v>132.1</v>
      </c>
      <c r="L14" s="71"/>
      <c r="M14" s="71"/>
      <c r="N14" s="71"/>
      <c r="O14" s="71"/>
      <c r="P14" s="71"/>
      <c r="Q14" s="71"/>
      <c r="R14" s="132">
        <v>20.6</v>
      </c>
      <c r="S14" s="71"/>
      <c r="T14" s="71"/>
      <c r="U14" s="71"/>
      <c r="V14" s="71"/>
      <c r="W14" s="73">
        <f t="shared" si="0"/>
        <v>179.7</v>
      </c>
    </row>
    <row r="15" spans="1:23" x14ac:dyDescent="0.25">
      <c r="A15" s="70" t="s">
        <v>308</v>
      </c>
      <c r="B15" s="126" t="s">
        <v>106</v>
      </c>
      <c r="C15" s="71"/>
      <c r="D15" s="71"/>
      <c r="E15" s="71"/>
      <c r="F15" s="130"/>
      <c r="G15" s="71"/>
      <c r="H15" s="71">
        <v>24</v>
      </c>
      <c r="I15" s="71"/>
      <c r="J15" s="71"/>
      <c r="K15" s="132">
        <v>30.4</v>
      </c>
      <c r="L15" s="71"/>
      <c r="M15" s="71"/>
      <c r="N15" s="71"/>
      <c r="O15" s="71"/>
      <c r="P15" s="71"/>
      <c r="Q15" s="71"/>
      <c r="R15" s="132">
        <v>15.6</v>
      </c>
      <c r="S15" s="71"/>
      <c r="T15" s="71"/>
      <c r="U15" s="71"/>
      <c r="V15" s="71"/>
      <c r="W15" s="73">
        <f t="shared" si="0"/>
        <v>70</v>
      </c>
    </row>
    <row r="16" spans="1:23" x14ac:dyDescent="0.25">
      <c r="A16" s="70" t="s">
        <v>315</v>
      </c>
      <c r="B16" s="126" t="s">
        <v>108</v>
      </c>
      <c r="C16" s="71"/>
      <c r="D16" s="71"/>
      <c r="E16" s="71"/>
      <c r="F16" s="71"/>
      <c r="G16" s="71"/>
      <c r="H16" s="71">
        <v>31.9</v>
      </c>
      <c r="I16" s="71"/>
      <c r="J16" s="71"/>
      <c r="K16" s="132">
        <v>246.6</v>
      </c>
      <c r="L16" s="71"/>
      <c r="M16" s="71"/>
      <c r="N16" s="71"/>
      <c r="O16" s="71"/>
      <c r="P16" s="71"/>
      <c r="Q16" s="71">
        <v>6.8</v>
      </c>
      <c r="R16" s="71">
        <v>10.4</v>
      </c>
      <c r="S16" s="71"/>
      <c r="T16" s="71"/>
      <c r="U16" s="71"/>
      <c r="V16" s="71"/>
      <c r="W16" s="73">
        <f t="shared" si="0"/>
        <v>295.7</v>
      </c>
    </row>
    <row r="17" spans="1:23" x14ac:dyDescent="0.25">
      <c r="A17" s="70" t="s">
        <v>322</v>
      </c>
      <c r="B17" s="126" t="s">
        <v>107</v>
      </c>
      <c r="C17" s="71"/>
      <c r="D17" s="71"/>
      <c r="E17" s="71"/>
      <c r="F17" s="130"/>
      <c r="G17" s="71"/>
      <c r="H17" s="71">
        <v>26.7</v>
      </c>
      <c r="I17" s="71"/>
      <c r="J17" s="71"/>
      <c r="K17" s="132">
        <v>95.8</v>
      </c>
      <c r="L17" s="71"/>
      <c r="M17" s="71"/>
      <c r="N17" s="71"/>
      <c r="O17" s="71"/>
      <c r="P17" s="71"/>
      <c r="Q17" s="71"/>
      <c r="R17" s="71">
        <v>29.7</v>
      </c>
      <c r="S17" s="71"/>
      <c r="T17" s="71"/>
      <c r="U17" s="71"/>
      <c r="V17" s="71"/>
      <c r="W17" s="73">
        <f t="shared" si="0"/>
        <v>152.19999999999999</v>
      </c>
    </row>
    <row r="18" spans="1:23" x14ac:dyDescent="0.25">
      <c r="A18" s="70" t="s">
        <v>329</v>
      </c>
      <c r="B18" s="126" t="s">
        <v>109</v>
      </c>
      <c r="C18" s="71"/>
      <c r="D18" s="71"/>
      <c r="E18" s="71"/>
      <c r="F18" s="130"/>
      <c r="G18" s="71"/>
      <c r="H18" s="71">
        <v>20.3</v>
      </c>
      <c r="I18" s="71"/>
      <c r="J18" s="71"/>
      <c r="K18" s="132">
        <v>30.6</v>
      </c>
      <c r="L18" s="71"/>
      <c r="M18" s="71"/>
      <c r="N18" s="71"/>
      <c r="O18" s="71"/>
      <c r="P18" s="71"/>
      <c r="Q18" s="71"/>
      <c r="R18" s="71">
        <v>21.2</v>
      </c>
      <c r="S18" s="71"/>
      <c r="T18" s="71"/>
      <c r="U18" s="71"/>
      <c r="V18" s="71"/>
      <c r="W18" s="73">
        <f t="shared" si="0"/>
        <v>72.100000000000009</v>
      </c>
    </row>
    <row r="19" spans="1:23" x14ac:dyDescent="0.25">
      <c r="A19" s="70" t="s">
        <v>336</v>
      </c>
      <c r="B19" s="126" t="s">
        <v>127</v>
      </c>
      <c r="C19" s="71"/>
      <c r="D19" s="71"/>
      <c r="E19" s="71"/>
      <c r="F19" s="71"/>
      <c r="G19" s="71"/>
      <c r="H19" s="71"/>
      <c r="I19" s="71"/>
      <c r="J19" s="71"/>
      <c r="K19" s="132">
        <v>4.9000000000000004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3">
        <f t="shared" si="0"/>
        <v>4.9000000000000004</v>
      </c>
    </row>
    <row r="20" spans="1:23" x14ac:dyDescent="0.25">
      <c r="A20" s="70" t="s">
        <v>343</v>
      </c>
      <c r="B20" s="126" t="s">
        <v>128</v>
      </c>
      <c r="C20" s="71"/>
      <c r="D20" s="71"/>
      <c r="E20" s="71"/>
      <c r="F20" s="71"/>
      <c r="G20" s="71"/>
      <c r="H20" s="71"/>
      <c r="I20" s="71"/>
      <c r="J20" s="71"/>
      <c r="K20" s="132">
        <v>3.6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3">
        <f t="shared" si="0"/>
        <v>3.6</v>
      </c>
    </row>
    <row r="21" spans="1:23" ht="26.25" x14ac:dyDescent="0.25">
      <c r="A21" s="70" t="s">
        <v>350</v>
      </c>
      <c r="B21" s="126" t="s">
        <v>126</v>
      </c>
      <c r="C21" s="71"/>
      <c r="D21" s="71"/>
      <c r="E21" s="71"/>
      <c r="F21" s="71"/>
      <c r="G21" s="71"/>
      <c r="H21" s="71"/>
      <c r="I21" s="71"/>
      <c r="J21" s="71"/>
      <c r="K21" s="132">
        <v>11.8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3">
        <f t="shared" si="0"/>
        <v>11.8</v>
      </c>
    </row>
    <row r="22" spans="1:23" x14ac:dyDescent="0.25">
      <c r="A22" s="70" t="s">
        <v>355</v>
      </c>
      <c r="B22" s="126" t="s">
        <v>111</v>
      </c>
      <c r="C22" s="71"/>
      <c r="D22" s="71"/>
      <c r="E22" s="71"/>
      <c r="F22" s="71"/>
      <c r="G22" s="71">
        <v>2.8</v>
      </c>
      <c r="H22" s="71"/>
      <c r="I22" s="71"/>
      <c r="J22" s="71"/>
      <c r="K22" s="132">
        <v>2.4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3">
        <f t="shared" si="0"/>
        <v>5.1999999999999993</v>
      </c>
    </row>
    <row r="23" spans="1:23" x14ac:dyDescent="0.25">
      <c r="A23" s="70" t="s">
        <v>359</v>
      </c>
      <c r="B23" s="126" t="s">
        <v>112</v>
      </c>
      <c r="C23" s="71"/>
      <c r="D23" s="71"/>
      <c r="E23" s="71"/>
      <c r="F23" s="71"/>
      <c r="G23" s="71">
        <v>3.7</v>
      </c>
      <c r="H23" s="71"/>
      <c r="I23" s="71"/>
      <c r="J23" s="71"/>
      <c r="K23" s="132">
        <v>2.4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3">
        <f t="shared" si="0"/>
        <v>6.1</v>
      </c>
    </row>
    <row r="24" spans="1:23" x14ac:dyDescent="0.25">
      <c r="A24" s="70" t="s">
        <v>363</v>
      </c>
      <c r="B24" s="126" t="s">
        <v>113</v>
      </c>
      <c r="C24" s="71"/>
      <c r="D24" s="71"/>
      <c r="E24" s="71"/>
      <c r="F24" s="71"/>
      <c r="G24" s="71"/>
      <c r="H24" s="71"/>
      <c r="I24" s="71"/>
      <c r="J24" s="71"/>
      <c r="K24" s="132">
        <v>2.4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3">
        <f t="shared" si="0"/>
        <v>2.4</v>
      </c>
    </row>
    <row r="25" spans="1:23" x14ac:dyDescent="0.25">
      <c r="A25" s="70" t="s">
        <v>367</v>
      </c>
      <c r="B25" s="126" t="s">
        <v>115</v>
      </c>
      <c r="C25" s="71"/>
      <c r="D25" s="71"/>
      <c r="E25" s="71"/>
      <c r="F25" s="71"/>
      <c r="G25" s="71"/>
      <c r="H25" s="71"/>
      <c r="I25" s="71"/>
      <c r="J25" s="71"/>
      <c r="K25" s="132">
        <v>4.7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3">
        <f t="shared" si="0"/>
        <v>4.7</v>
      </c>
    </row>
    <row r="26" spans="1:23" x14ac:dyDescent="0.25">
      <c r="A26" s="70" t="s">
        <v>370</v>
      </c>
      <c r="B26" s="126" t="s">
        <v>542</v>
      </c>
      <c r="C26" s="71"/>
      <c r="D26" s="71"/>
      <c r="E26" s="71"/>
      <c r="F26" s="71"/>
      <c r="G26" s="71"/>
      <c r="H26" s="71"/>
      <c r="I26" s="71"/>
      <c r="J26" s="71"/>
      <c r="K26" s="132">
        <v>2.4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3">
        <f t="shared" si="0"/>
        <v>2.4</v>
      </c>
    </row>
    <row r="27" spans="1:23" x14ac:dyDescent="0.25">
      <c r="A27" s="70" t="s">
        <v>373</v>
      </c>
      <c r="B27" s="126" t="s">
        <v>121</v>
      </c>
      <c r="C27" s="71"/>
      <c r="D27" s="71"/>
      <c r="E27" s="71"/>
      <c r="F27" s="71"/>
      <c r="G27" s="71"/>
      <c r="H27" s="71"/>
      <c r="I27" s="71"/>
      <c r="J27" s="71"/>
      <c r="K27" s="132">
        <v>4.8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>
        <f t="shared" si="0"/>
        <v>4.8</v>
      </c>
    </row>
    <row r="28" spans="1:23" x14ac:dyDescent="0.25">
      <c r="A28" s="70" t="s">
        <v>377</v>
      </c>
      <c r="B28" s="126" t="s">
        <v>122</v>
      </c>
      <c r="C28" s="71"/>
      <c r="D28" s="71"/>
      <c r="E28" s="71"/>
      <c r="F28" s="71"/>
      <c r="G28" s="71"/>
      <c r="H28" s="71"/>
      <c r="I28" s="71"/>
      <c r="J28" s="71"/>
      <c r="K28" s="132">
        <v>4.8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3">
        <f t="shared" si="0"/>
        <v>4.8</v>
      </c>
    </row>
    <row r="29" spans="1:23" x14ac:dyDescent="0.25">
      <c r="A29" s="70" t="s">
        <v>380</v>
      </c>
      <c r="B29" s="126" t="s">
        <v>124</v>
      </c>
      <c r="C29" s="71"/>
      <c r="D29" s="71"/>
      <c r="E29" s="71"/>
      <c r="F29" s="71"/>
      <c r="G29" s="71"/>
      <c r="H29" s="71"/>
      <c r="I29" s="71"/>
      <c r="J29" s="71"/>
      <c r="K29" s="132">
        <v>2.4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3">
        <f t="shared" si="0"/>
        <v>2.4</v>
      </c>
    </row>
    <row r="30" spans="1:23" ht="26.25" x14ac:dyDescent="0.25">
      <c r="A30" s="70" t="s">
        <v>383</v>
      </c>
      <c r="B30" s="126" t="s">
        <v>410</v>
      </c>
      <c r="C30" s="71"/>
      <c r="D30" s="71"/>
      <c r="E30" s="71"/>
      <c r="F30" s="71"/>
      <c r="G30" s="71"/>
      <c r="H30" s="71"/>
      <c r="I30" s="71"/>
      <c r="J30" s="71"/>
      <c r="K30" s="132">
        <v>4.9000000000000004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3">
        <f t="shared" si="0"/>
        <v>4.9000000000000004</v>
      </c>
    </row>
    <row r="31" spans="1:23" x14ac:dyDescent="0.25">
      <c r="A31" s="70" t="s">
        <v>386</v>
      </c>
      <c r="B31" s="126" t="s">
        <v>125</v>
      </c>
      <c r="C31" s="71"/>
      <c r="D31" s="71"/>
      <c r="E31" s="71"/>
      <c r="F31" s="71"/>
      <c r="G31" s="71"/>
      <c r="H31" s="71"/>
      <c r="I31" s="71"/>
      <c r="J31" s="71"/>
      <c r="K31" s="132">
        <v>2.4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3">
        <f t="shared" si="0"/>
        <v>2.4</v>
      </c>
    </row>
    <row r="32" spans="1:23" ht="15" customHeight="1" x14ac:dyDescent="0.25">
      <c r="A32" s="70" t="s">
        <v>389</v>
      </c>
      <c r="B32" s="126" t="s">
        <v>129</v>
      </c>
      <c r="C32" s="71"/>
      <c r="D32" s="71"/>
      <c r="E32" s="71"/>
      <c r="F32" s="71"/>
      <c r="G32" s="71"/>
      <c r="H32" s="132">
        <v>151.19999999999999</v>
      </c>
      <c r="I32" s="71"/>
      <c r="J32" s="71"/>
      <c r="K32" s="132">
        <v>2.2999999999999998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3">
        <f t="shared" si="0"/>
        <v>153.5</v>
      </c>
    </row>
    <row r="33" spans="1:23" ht="15" customHeight="1" x14ac:dyDescent="0.25">
      <c r="A33" s="70" t="s">
        <v>392</v>
      </c>
      <c r="B33" s="126" t="s">
        <v>132</v>
      </c>
      <c r="C33" s="71"/>
      <c r="D33" s="71"/>
      <c r="E33" s="71"/>
      <c r="F33" s="71"/>
      <c r="G33" s="71"/>
      <c r="H33" s="132">
        <v>143.19999999999999</v>
      </c>
      <c r="I33" s="71"/>
      <c r="J33" s="71"/>
      <c r="K33" s="132">
        <v>6.4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3">
        <f t="shared" si="0"/>
        <v>149.6</v>
      </c>
    </row>
    <row r="34" spans="1:23" x14ac:dyDescent="0.25">
      <c r="A34" s="70" t="s">
        <v>396</v>
      </c>
      <c r="B34" s="126" t="s">
        <v>130</v>
      </c>
      <c r="C34" s="71"/>
      <c r="D34" s="71"/>
      <c r="E34" s="71"/>
      <c r="F34" s="71"/>
      <c r="G34" s="71"/>
      <c r="H34" s="71"/>
      <c r="I34" s="71"/>
      <c r="J34" s="71"/>
      <c r="K34" s="132">
        <v>3.5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3">
        <f t="shared" si="0"/>
        <v>3.5</v>
      </c>
    </row>
    <row r="35" spans="1:23" x14ac:dyDescent="0.25">
      <c r="A35" s="55"/>
      <c r="B35" s="126" t="s">
        <v>93</v>
      </c>
      <c r="C35" s="71">
        <f t="shared" ref="C35:W35" si="1">SUM(C9:C34)</f>
        <v>2</v>
      </c>
      <c r="D35" s="71">
        <f t="shared" si="1"/>
        <v>12.9</v>
      </c>
      <c r="E35" s="71">
        <f t="shared" si="1"/>
        <v>26.4</v>
      </c>
      <c r="F35" s="71">
        <f t="shared" si="1"/>
        <v>1264.8</v>
      </c>
      <c r="G35" s="71">
        <f t="shared" si="1"/>
        <v>904.1</v>
      </c>
      <c r="H35" s="71">
        <f t="shared" si="1"/>
        <v>909.2</v>
      </c>
      <c r="I35" s="71">
        <f t="shared" si="1"/>
        <v>178.7</v>
      </c>
      <c r="J35" s="71">
        <f t="shared" si="1"/>
        <v>43.5</v>
      </c>
      <c r="K35" s="71">
        <f t="shared" si="1"/>
        <v>939.79999999999961</v>
      </c>
      <c r="L35" s="71">
        <f t="shared" si="1"/>
        <v>77</v>
      </c>
      <c r="M35" s="71">
        <f t="shared" si="1"/>
        <v>19.2</v>
      </c>
      <c r="N35" s="71">
        <f t="shared" si="1"/>
        <v>1.1000000000000001</v>
      </c>
      <c r="O35" s="71">
        <f t="shared" si="1"/>
        <v>53.8</v>
      </c>
      <c r="P35" s="71">
        <f t="shared" si="1"/>
        <v>614.70000000000005</v>
      </c>
      <c r="Q35" s="71">
        <f t="shared" si="1"/>
        <v>30.1</v>
      </c>
      <c r="R35" s="71">
        <f t="shared" si="1"/>
        <v>539.6</v>
      </c>
      <c r="S35" s="71">
        <f t="shared" si="1"/>
        <v>677</v>
      </c>
      <c r="T35" s="71">
        <f t="shared" si="1"/>
        <v>35.1</v>
      </c>
      <c r="U35" s="71">
        <f t="shared" si="1"/>
        <v>132</v>
      </c>
      <c r="V35" s="71">
        <f t="shared" si="1"/>
        <v>97.3</v>
      </c>
      <c r="W35" s="71">
        <f t="shared" si="1"/>
        <v>6558.2999999999975</v>
      </c>
    </row>
    <row r="37" spans="1:23" x14ac:dyDescent="0.25">
      <c r="B37" s="172" t="s">
        <v>437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</row>
    <row r="38" spans="1:23" x14ac:dyDescent="0.2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8"/>
      <c r="V38" s="128"/>
      <c r="W38" s="124"/>
    </row>
    <row r="39" spans="1:23" x14ac:dyDescent="0.25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8"/>
      <c r="V39" s="128"/>
      <c r="W39" s="124"/>
    </row>
    <row r="40" spans="1:23" x14ac:dyDescent="0.2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8"/>
      <c r="V40" s="128"/>
      <c r="W40" s="124"/>
    </row>
    <row r="41" spans="1:23" x14ac:dyDescent="0.25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8"/>
      <c r="V41" s="128"/>
      <c r="W41" s="124"/>
    </row>
    <row r="42" spans="1:23" x14ac:dyDescent="0.25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8"/>
      <c r="V42" s="128"/>
      <c r="W42" s="124"/>
    </row>
    <row r="43" spans="1:23" x14ac:dyDescent="0.25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8"/>
      <c r="V43" s="128"/>
      <c r="W43" s="124"/>
    </row>
    <row r="44" spans="1:23" x14ac:dyDescent="0.25"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8"/>
      <c r="V44" s="128"/>
      <c r="W44" s="124"/>
    </row>
    <row r="45" spans="1:23" x14ac:dyDescent="0.25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8"/>
      <c r="V45" s="128"/>
      <c r="W45" s="124"/>
    </row>
    <row r="46" spans="1:23" x14ac:dyDescent="0.25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8"/>
      <c r="V46" s="128"/>
      <c r="W46" s="124"/>
    </row>
    <row r="48" spans="1:23" x14ac:dyDescent="0.25">
      <c r="A48" s="50" t="s">
        <v>464</v>
      </c>
    </row>
  </sheetData>
  <mergeCells count="3">
    <mergeCell ref="A5:W5"/>
    <mergeCell ref="B37:W37"/>
    <mergeCell ref="T7:W7"/>
  </mergeCells>
  <phoneticPr fontId="0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80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Pajamos</vt:lpstr>
      <vt:lpstr>Asignavimai</vt:lpstr>
      <vt:lpstr>Įstaigų pajamos</vt:lpstr>
      <vt:lpstr>MK</vt:lpstr>
      <vt:lpstr>Spec. dotacijos</vt:lpstr>
      <vt:lpstr>Asignavimai!Print_Titles</vt:lpstr>
      <vt:lpstr>'Įstaigų pajamos'!Print_Titles</vt:lpstr>
      <vt:lpstr>Pajamos!Print_Titles</vt:lpstr>
      <vt:lpstr>'Spec. dotacijos'!Print_Titles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2015-08-17T06:12:06Z</dcterms:modified>
</cp:coreProperties>
</file>