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defaultThemeVersion="124226"/>
  <xr:revisionPtr revIDLastSave="0" documentId="8_{9B9D315A-C0DB-4C94-ACB4-DF2691812E1C}" xr6:coauthVersionLast="34" xr6:coauthVersionMax="34" xr10:uidLastSave="{00000000-0000-0000-0000-000000000000}"/>
  <bookViews>
    <workbookView xWindow="0" yWindow="0" windowWidth="28800" windowHeight="12225" activeTab="4" xr2:uid="{00000000-000D-0000-FFFF-FFFF00000000}"/>
  </bookViews>
  <sheets>
    <sheet name="Pajamos" sheetId="1" r:id="rId1"/>
    <sheet name="Asignavimai" sheetId="5" r:id="rId2"/>
    <sheet name="Įstaigų pajamos" sheetId="3" r:id="rId3"/>
    <sheet name="MK" sheetId="7" r:id="rId4"/>
    <sheet name="Spec. dotacijos" sheetId="8" r:id="rId5"/>
  </sheets>
  <definedNames>
    <definedName name="_xlnm.Print_Area" localSheetId="1">Asignavimai!$A$1:$J$301</definedName>
    <definedName name="_xlnm.Print_Area" localSheetId="0">Pajamos!$A$1:$E$97</definedName>
    <definedName name="_xlnm.Print_Titles" localSheetId="1">Asignavimai!$8:$11</definedName>
    <definedName name="_xlnm.Print_Titles" localSheetId="2">'Įstaigų pajamos'!$8:$11</definedName>
    <definedName name="_xlnm.Print_Titles" localSheetId="0">Pajamos!$8:$8</definedName>
    <definedName name="_xlnm.Print_Titles" localSheetId="4">'Spec. dotacijos'!$A:$B,'Spec. dotacijos'!$8:$8</definedName>
  </definedNames>
  <calcPr calcId="162913"/>
</workbook>
</file>

<file path=xl/calcChain.xml><?xml version="1.0" encoding="utf-8"?>
<calcChain xmlns="http://schemas.openxmlformats.org/spreadsheetml/2006/main">
  <c r="H9" i="8" l="1"/>
  <c r="X22" i="8"/>
  <c r="D23" i="8" l="1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C23" i="8"/>
  <c r="X10" i="8"/>
  <c r="X11" i="8"/>
  <c r="X12" i="8"/>
  <c r="X13" i="8"/>
  <c r="X14" i="8"/>
  <c r="X15" i="8"/>
  <c r="X16" i="8"/>
  <c r="X17" i="8"/>
  <c r="X18" i="8"/>
  <c r="X19" i="8"/>
  <c r="X20" i="8"/>
  <c r="X21" i="8"/>
  <c r="X9" i="8"/>
  <c r="X23" i="8" l="1"/>
  <c r="F33" i="3" l="1"/>
  <c r="H33" i="3"/>
  <c r="F23" i="3"/>
  <c r="L14" i="3"/>
  <c r="J102" i="5" l="1"/>
  <c r="I102" i="5"/>
  <c r="H102" i="5"/>
  <c r="F102" i="5"/>
  <c r="E102" i="5"/>
  <c r="D102" i="5"/>
  <c r="J103" i="5"/>
  <c r="I103" i="5"/>
  <c r="H103" i="5"/>
  <c r="F103" i="5"/>
  <c r="E103" i="5"/>
  <c r="D103" i="5"/>
  <c r="G192" i="5" l="1"/>
  <c r="C192" i="5"/>
  <c r="J191" i="5"/>
  <c r="I191" i="5"/>
  <c r="H191" i="5"/>
  <c r="F191" i="5"/>
  <c r="E191" i="5"/>
  <c r="D191" i="5"/>
  <c r="H144" i="5"/>
  <c r="H204" i="5"/>
  <c r="I204" i="5"/>
  <c r="J204" i="5"/>
  <c r="G71" i="5"/>
  <c r="C71" i="5"/>
  <c r="C191" i="5" l="1"/>
  <c r="G191" i="5"/>
  <c r="G100" i="5"/>
  <c r="C100" i="5"/>
  <c r="G99" i="5"/>
  <c r="C99" i="5"/>
  <c r="G96" i="5"/>
  <c r="C96" i="5"/>
  <c r="G94" i="5"/>
  <c r="C94" i="5"/>
  <c r="J75" i="5"/>
  <c r="I75" i="5"/>
  <c r="H75" i="5"/>
  <c r="E75" i="5"/>
  <c r="F75" i="5"/>
  <c r="D75" i="5"/>
  <c r="G86" i="5"/>
  <c r="G85" i="5"/>
  <c r="C85" i="5"/>
  <c r="C86" i="5"/>
  <c r="C87" i="5"/>
  <c r="G84" i="5"/>
  <c r="C84" i="5"/>
  <c r="G79" i="5"/>
  <c r="C79" i="5"/>
  <c r="G78" i="5"/>
  <c r="C78" i="5"/>
  <c r="G54" i="5" l="1"/>
  <c r="C54" i="5"/>
  <c r="G48" i="5"/>
  <c r="C48" i="5"/>
  <c r="G40" i="5"/>
  <c r="C40" i="5"/>
  <c r="G39" i="5"/>
  <c r="C39" i="5"/>
  <c r="G22" i="5" l="1"/>
  <c r="C22" i="5"/>
  <c r="G21" i="5"/>
  <c r="C21" i="5"/>
  <c r="J17" i="5"/>
  <c r="I17" i="5"/>
  <c r="H17" i="5"/>
  <c r="E17" i="5"/>
  <c r="F17" i="5"/>
  <c r="D17" i="5"/>
  <c r="G105" i="5"/>
  <c r="C105" i="5"/>
  <c r="G20" i="5"/>
  <c r="C20" i="5"/>
  <c r="G19" i="5" l="1"/>
  <c r="C19" i="5"/>
  <c r="E27" i="1" l="1"/>
  <c r="D27" i="1"/>
  <c r="H23" i="3" l="1"/>
  <c r="H29" i="3"/>
  <c r="F29" i="3"/>
  <c r="I88" i="5"/>
  <c r="J88" i="5"/>
  <c r="H88" i="5"/>
  <c r="E88" i="5"/>
  <c r="F88" i="5"/>
  <c r="D88" i="5"/>
  <c r="C43" i="5" l="1"/>
  <c r="C41" i="5" l="1"/>
  <c r="C24" i="5" l="1"/>
  <c r="G24" i="5"/>
  <c r="G289" i="5" l="1"/>
  <c r="C289" i="5"/>
  <c r="J288" i="5"/>
  <c r="J287" i="5" s="1"/>
  <c r="I288" i="5"/>
  <c r="I287" i="5" s="1"/>
  <c r="H288" i="5"/>
  <c r="F288" i="5"/>
  <c r="F287" i="5" s="1"/>
  <c r="E288" i="5"/>
  <c r="E287" i="5" s="1"/>
  <c r="D288" i="5"/>
  <c r="C288" i="5" l="1"/>
  <c r="C287" i="5" s="1"/>
  <c r="D287" i="5"/>
  <c r="G288" i="5"/>
  <c r="H287" i="5"/>
  <c r="G287" i="5" s="1"/>
  <c r="I285" i="5" l="1"/>
  <c r="J285" i="5"/>
  <c r="H285" i="5"/>
  <c r="F285" i="5"/>
  <c r="F284" i="5" s="1"/>
  <c r="E285" i="5"/>
  <c r="E284" i="5" s="1"/>
  <c r="D285" i="5"/>
  <c r="I200" i="5" l="1"/>
  <c r="J200" i="5"/>
  <c r="H200" i="5"/>
  <c r="E200" i="5"/>
  <c r="F200" i="5"/>
  <c r="D200" i="5"/>
  <c r="J197" i="5"/>
  <c r="I197" i="5"/>
  <c r="H197" i="5"/>
  <c r="E197" i="5"/>
  <c r="F197" i="5"/>
  <c r="D197" i="5"/>
  <c r="G199" i="5"/>
  <c r="C199" i="5"/>
  <c r="I187" i="5" l="1"/>
  <c r="J187" i="5"/>
  <c r="H187" i="5"/>
  <c r="E187" i="5"/>
  <c r="F187" i="5"/>
  <c r="D187" i="5"/>
  <c r="I124" i="5" l="1"/>
  <c r="J124" i="5"/>
  <c r="H124" i="5"/>
  <c r="E124" i="5"/>
  <c r="F124" i="5"/>
  <c r="D124" i="5"/>
  <c r="G95" i="5" l="1"/>
  <c r="C95" i="5"/>
  <c r="G91" i="5"/>
  <c r="C91" i="5"/>
  <c r="G90" i="5"/>
  <c r="C90" i="5"/>
  <c r="G89" i="5"/>
  <c r="C89" i="5"/>
  <c r="G83" i="5"/>
  <c r="C83" i="5"/>
  <c r="G52" i="5"/>
  <c r="G53" i="5"/>
  <c r="C52" i="5"/>
  <c r="J51" i="5"/>
  <c r="I51" i="5"/>
  <c r="H51" i="5"/>
  <c r="F51" i="5"/>
  <c r="E51" i="5"/>
  <c r="D51" i="5"/>
  <c r="G38" i="5"/>
  <c r="C38" i="5"/>
  <c r="J25" i="5"/>
  <c r="I25" i="5"/>
  <c r="H25" i="5"/>
  <c r="F25" i="5"/>
  <c r="E25" i="5"/>
  <c r="D25" i="5"/>
  <c r="G50" i="5"/>
  <c r="C50" i="5"/>
  <c r="G47" i="5"/>
  <c r="C47" i="5"/>
  <c r="G46" i="5"/>
  <c r="C46" i="5"/>
  <c r="G35" i="5" l="1"/>
  <c r="C35" i="5"/>
  <c r="D21" i="1" l="1"/>
  <c r="E21" i="1"/>
  <c r="E25" i="7" l="1"/>
  <c r="F25" i="7"/>
  <c r="D25" i="7"/>
  <c r="C24" i="7"/>
  <c r="L13" i="3" l="1"/>
  <c r="L15" i="3"/>
  <c r="L16" i="3"/>
  <c r="L17" i="3"/>
  <c r="L18" i="3"/>
  <c r="L12" i="3"/>
  <c r="F20" i="3"/>
  <c r="F21" i="3"/>
  <c r="F22" i="3"/>
  <c r="F24" i="3"/>
  <c r="F25" i="3"/>
  <c r="F26" i="3"/>
  <c r="F27" i="3"/>
  <c r="F28" i="3"/>
  <c r="F30" i="3"/>
  <c r="F31" i="3"/>
  <c r="F32" i="3"/>
  <c r="F34" i="3"/>
  <c r="F35" i="3"/>
  <c r="F19" i="3"/>
  <c r="H20" i="3"/>
  <c r="H19" i="3"/>
  <c r="H13" i="3"/>
  <c r="H14" i="3"/>
  <c r="H15" i="3"/>
  <c r="H16" i="3"/>
  <c r="H17" i="3"/>
  <c r="H18" i="3"/>
  <c r="H21" i="3"/>
  <c r="H22" i="3"/>
  <c r="H24" i="3"/>
  <c r="H25" i="3"/>
  <c r="H26" i="3"/>
  <c r="H27" i="3"/>
  <c r="H28" i="3"/>
  <c r="H30" i="3"/>
  <c r="H31" i="3"/>
  <c r="H32" i="3"/>
  <c r="H34" i="3"/>
  <c r="H35" i="3"/>
  <c r="H12" i="3"/>
  <c r="N12" i="3"/>
  <c r="N13" i="3"/>
  <c r="N14" i="3"/>
  <c r="N15" i="3"/>
  <c r="N16" i="3"/>
  <c r="N17" i="3"/>
  <c r="N18" i="3"/>
  <c r="N21" i="3"/>
  <c r="N22" i="3"/>
  <c r="N24" i="3"/>
  <c r="N25" i="3"/>
  <c r="N26" i="3"/>
  <c r="N27" i="3"/>
  <c r="N28" i="3"/>
  <c r="N30" i="3"/>
  <c r="N31" i="3"/>
  <c r="N32" i="3"/>
  <c r="H281" i="5"/>
  <c r="G98" i="5"/>
  <c r="G101" i="5"/>
  <c r="C98" i="5"/>
  <c r="C101" i="5"/>
  <c r="G59" i="5"/>
  <c r="C59" i="5"/>
  <c r="G61" i="5"/>
  <c r="C61" i="5"/>
  <c r="G218" i="5" l="1"/>
  <c r="C218" i="5"/>
  <c r="J217" i="5"/>
  <c r="I217" i="5"/>
  <c r="H217" i="5"/>
  <c r="F217" i="5"/>
  <c r="E217" i="5"/>
  <c r="D217" i="5"/>
  <c r="G169" i="5"/>
  <c r="C169" i="5"/>
  <c r="J168" i="5"/>
  <c r="I168" i="5"/>
  <c r="H168" i="5"/>
  <c r="F168" i="5"/>
  <c r="E168" i="5"/>
  <c r="D168" i="5"/>
  <c r="G156" i="5"/>
  <c r="C156" i="5"/>
  <c r="J155" i="5"/>
  <c r="I155" i="5"/>
  <c r="H155" i="5"/>
  <c r="F155" i="5"/>
  <c r="E155" i="5"/>
  <c r="D155" i="5"/>
  <c r="G168" i="5" l="1"/>
  <c r="C168" i="5"/>
  <c r="C217" i="5"/>
  <c r="G155" i="5"/>
  <c r="G217" i="5"/>
  <c r="C155" i="5"/>
  <c r="G143" i="5"/>
  <c r="C143" i="5"/>
  <c r="J142" i="5"/>
  <c r="I142" i="5"/>
  <c r="H142" i="5"/>
  <c r="F142" i="5"/>
  <c r="E142" i="5"/>
  <c r="D142" i="5"/>
  <c r="G130" i="5"/>
  <c r="C130" i="5"/>
  <c r="J129" i="5"/>
  <c r="I129" i="5"/>
  <c r="H129" i="5"/>
  <c r="F129" i="5"/>
  <c r="E129" i="5"/>
  <c r="D129" i="5"/>
  <c r="G117" i="5"/>
  <c r="C117" i="5"/>
  <c r="J116" i="5"/>
  <c r="I116" i="5"/>
  <c r="H116" i="5"/>
  <c r="F116" i="5"/>
  <c r="E116" i="5"/>
  <c r="D116" i="5"/>
  <c r="C116" i="5" l="1"/>
  <c r="C142" i="5"/>
  <c r="C129" i="5"/>
  <c r="G116" i="5"/>
  <c r="G142" i="5"/>
  <c r="G129" i="5"/>
  <c r="G237" i="5"/>
  <c r="C237" i="5"/>
  <c r="J236" i="5"/>
  <c r="J235" i="5" s="1"/>
  <c r="I236" i="5"/>
  <c r="I235" i="5" s="1"/>
  <c r="H236" i="5"/>
  <c r="F236" i="5"/>
  <c r="F235" i="5" s="1"/>
  <c r="E236" i="5"/>
  <c r="E235" i="5" s="1"/>
  <c r="D236" i="5"/>
  <c r="G236" i="5" l="1"/>
  <c r="C236" i="5"/>
  <c r="D235" i="5"/>
  <c r="C235" i="5" s="1"/>
  <c r="H235" i="5"/>
  <c r="G235" i="5" s="1"/>
  <c r="J275" i="5"/>
  <c r="J274" i="5" s="1"/>
  <c r="I275" i="5"/>
  <c r="I274" i="5" s="1"/>
  <c r="H275" i="5"/>
  <c r="H274" i="5" s="1"/>
  <c r="F275" i="5"/>
  <c r="F274" i="5" s="1"/>
  <c r="E275" i="5"/>
  <c r="E274" i="5" s="1"/>
  <c r="D275" i="5"/>
  <c r="D274" i="5" s="1"/>
  <c r="E60" i="1" l="1"/>
  <c r="D60" i="1"/>
  <c r="D56" i="1" l="1"/>
  <c r="N34" i="3" l="1"/>
  <c r="N35" i="3"/>
  <c r="H36" i="3" l="1"/>
  <c r="N36" i="3"/>
  <c r="E56" i="1" l="1"/>
  <c r="E26" i="1"/>
  <c r="D26" i="1"/>
  <c r="G126" i="5" l="1"/>
  <c r="C126" i="5"/>
  <c r="G228" i="5"/>
  <c r="J227" i="5"/>
  <c r="J226" i="5" s="1"/>
  <c r="I227" i="5"/>
  <c r="I226" i="5" s="1"/>
  <c r="H227" i="5"/>
  <c r="C228" i="5"/>
  <c r="F227" i="5"/>
  <c r="F226" i="5" s="1"/>
  <c r="E227" i="5"/>
  <c r="E226" i="5" s="1"/>
  <c r="D227" i="5"/>
  <c r="D226" i="5" s="1"/>
  <c r="C226" i="5" l="1"/>
  <c r="C227" i="5"/>
  <c r="G227" i="5"/>
  <c r="H226" i="5"/>
  <c r="G226" i="5" s="1"/>
  <c r="L21" i="3" l="1"/>
  <c r="L22" i="3"/>
  <c r="L24" i="3"/>
  <c r="L25" i="3"/>
  <c r="L26" i="3"/>
  <c r="L28" i="3"/>
  <c r="L30" i="3"/>
  <c r="L31" i="3"/>
  <c r="L32" i="3"/>
  <c r="L34" i="3"/>
  <c r="L35" i="3"/>
  <c r="K36" i="3"/>
  <c r="E36" i="3"/>
  <c r="F13" i="3"/>
  <c r="F14" i="3"/>
  <c r="F15" i="3"/>
  <c r="F16" i="3"/>
  <c r="F17" i="3"/>
  <c r="F18" i="3"/>
  <c r="F12" i="3"/>
  <c r="F36" i="3" l="1"/>
  <c r="D36" i="3"/>
  <c r="G36" i="3"/>
  <c r="I36" i="3"/>
  <c r="J36" i="3"/>
  <c r="M36" i="3"/>
  <c r="C36" i="3"/>
  <c r="L36" i="3" l="1"/>
  <c r="G81" i="5"/>
  <c r="C81" i="5"/>
  <c r="G97" i="5" l="1"/>
  <c r="C97" i="5"/>
  <c r="G41" i="5"/>
  <c r="J281" i="5"/>
  <c r="I281" i="5"/>
  <c r="E281" i="5"/>
  <c r="F281" i="5"/>
  <c r="D281" i="5"/>
  <c r="G283" i="5"/>
  <c r="C283" i="5"/>
  <c r="J257" i="5" l="1"/>
  <c r="J256" i="5" s="1"/>
  <c r="I257" i="5"/>
  <c r="I256" i="5" s="1"/>
  <c r="H257" i="5"/>
  <c r="H256" i="5" s="1"/>
  <c r="E257" i="5"/>
  <c r="E256" i="5" s="1"/>
  <c r="F257" i="5"/>
  <c r="F256" i="5" s="1"/>
  <c r="G211" i="5"/>
  <c r="C211" i="5"/>
  <c r="J210" i="5"/>
  <c r="I210" i="5"/>
  <c r="H210" i="5"/>
  <c r="F210" i="5"/>
  <c r="E210" i="5"/>
  <c r="D210" i="5"/>
  <c r="G205" i="5"/>
  <c r="C205" i="5"/>
  <c r="F204" i="5"/>
  <c r="E204" i="5"/>
  <c r="D204" i="5"/>
  <c r="G198" i="5"/>
  <c r="C198" i="5"/>
  <c r="G186" i="5"/>
  <c r="C186" i="5"/>
  <c r="J185" i="5"/>
  <c r="I185" i="5"/>
  <c r="H185" i="5"/>
  <c r="F185" i="5"/>
  <c r="E185" i="5"/>
  <c r="D185" i="5"/>
  <c r="C185" i="5" l="1"/>
  <c r="C210" i="5"/>
  <c r="G197" i="5"/>
  <c r="G210" i="5"/>
  <c r="G204" i="5"/>
  <c r="C204" i="5"/>
  <c r="C197" i="5"/>
  <c r="G185" i="5"/>
  <c r="G175" i="5"/>
  <c r="C175" i="5"/>
  <c r="J174" i="5"/>
  <c r="I174" i="5"/>
  <c r="H174" i="5"/>
  <c r="F174" i="5"/>
  <c r="E174" i="5"/>
  <c r="D174" i="5"/>
  <c r="G162" i="5"/>
  <c r="C162" i="5"/>
  <c r="J161" i="5"/>
  <c r="I161" i="5"/>
  <c r="H161" i="5"/>
  <c r="F161" i="5"/>
  <c r="E161" i="5"/>
  <c r="D161" i="5"/>
  <c r="G149" i="5"/>
  <c r="C149" i="5"/>
  <c r="J148" i="5"/>
  <c r="I148" i="5"/>
  <c r="H148" i="5"/>
  <c r="F148" i="5"/>
  <c r="E148" i="5"/>
  <c r="D148" i="5"/>
  <c r="G148" i="5" l="1"/>
  <c r="G161" i="5"/>
  <c r="C174" i="5"/>
  <c r="C148" i="5"/>
  <c r="G174" i="5"/>
  <c r="C161" i="5"/>
  <c r="G136" i="5"/>
  <c r="C136" i="5"/>
  <c r="J135" i="5"/>
  <c r="I135" i="5"/>
  <c r="H135" i="5"/>
  <c r="F135" i="5"/>
  <c r="E135" i="5"/>
  <c r="D135" i="5"/>
  <c r="G123" i="5"/>
  <c r="C123" i="5"/>
  <c r="J122" i="5"/>
  <c r="I122" i="5"/>
  <c r="H122" i="5"/>
  <c r="F122" i="5"/>
  <c r="E122" i="5"/>
  <c r="D122" i="5"/>
  <c r="G122" i="5" l="1"/>
  <c r="C135" i="5"/>
  <c r="G135" i="5"/>
  <c r="C122" i="5"/>
  <c r="G110" i="5"/>
  <c r="C110" i="5"/>
  <c r="J109" i="5"/>
  <c r="I109" i="5"/>
  <c r="H109" i="5"/>
  <c r="F109" i="5"/>
  <c r="E109" i="5"/>
  <c r="D109" i="5"/>
  <c r="G109" i="5" l="1"/>
  <c r="C109" i="5"/>
  <c r="C42" i="5"/>
  <c r="G42" i="5"/>
  <c r="G57" i="5"/>
  <c r="C57" i="5"/>
  <c r="G286" i="5"/>
  <c r="I284" i="5"/>
  <c r="H284" i="5"/>
  <c r="I280" i="5"/>
  <c r="G282" i="5"/>
  <c r="J280" i="5"/>
  <c r="G279" i="5"/>
  <c r="J278" i="5"/>
  <c r="J277" i="5" s="1"/>
  <c r="I278" i="5"/>
  <c r="I277" i="5" s="1"/>
  <c r="H278" i="5"/>
  <c r="H277" i="5" s="1"/>
  <c r="G276" i="5"/>
  <c r="G273" i="5"/>
  <c r="J272" i="5"/>
  <c r="J271" i="5" s="1"/>
  <c r="I272" i="5"/>
  <c r="I271" i="5" s="1"/>
  <c r="H272" i="5"/>
  <c r="H271" i="5" s="1"/>
  <c r="G270" i="5"/>
  <c r="J269" i="5"/>
  <c r="J268" i="5" s="1"/>
  <c r="I269" i="5"/>
  <c r="I268" i="5" s="1"/>
  <c r="H269" i="5"/>
  <c r="H268" i="5" s="1"/>
  <c r="G267" i="5"/>
  <c r="J266" i="5"/>
  <c r="J265" i="5" s="1"/>
  <c r="I266" i="5"/>
  <c r="I265" i="5" s="1"/>
  <c r="H266" i="5"/>
  <c r="H265" i="5" s="1"/>
  <c r="G264" i="5"/>
  <c r="J263" i="5"/>
  <c r="J262" i="5" s="1"/>
  <c r="I263" i="5"/>
  <c r="I262" i="5" s="1"/>
  <c r="H263" i="5"/>
  <c r="H262" i="5" s="1"/>
  <c r="G261" i="5"/>
  <c r="J260" i="5"/>
  <c r="J259" i="5" s="1"/>
  <c r="I260" i="5"/>
  <c r="I259" i="5" s="1"/>
  <c r="H260" i="5"/>
  <c r="G258" i="5"/>
  <c r="G255" i="5"/>
  <c r="J254" i="5"/>
  <c r="J253" i="5" s="1"/>
  <c r="I254" i="5"/>
  <c r="I253" i="5" s="1"/>
  <c r="H254" i="5"/>
  <c r="G252" i="5"/>
  <c r="J251" i="5"/>
  <c r="I251" i="5"/>
  <c r="I250" i="5" s="1"/>
  <c r="H251" i="5"/>
  <c r="H250" i="5" s="1"/>
  <c r="G249" i="5"/>
  <c r="J248" i="5"/>
  <c r="J247" i="5" s="1"/>
  <c r="I248" i="5"/>
  <c r="I247" i="5" s="1"/>
  <c r="H248" i="5"/>
  <c r="H247" i="5" s="1"/>
  <c r="G246" i="5"/>
  <c r="J245" i="5"/>
  <c r="J244" i="5" s="1"/>
  <c r="I245" i="5"/>
  <c r="I244" i="5" s="1"/>
  <c r="H245" i="5"/>
  <c r="H244" i="5" s="1"/>
  <c r="G243" i="5"/>
  <c r="J242" i="5"/>
  <c r="J241" i="5" s="1"/>
  <c r="I242" i="5"/>
  <c r="I241" i="5" s="1"/>
  <c r="H242" i="5"/>
  <c r="H241" i="5" s="1"/>
  <c r="G240" i="5"/>
  <c r="J239" i="5"/>
  <c r="J238" i="5" s="1"/>
  <c r="I239" i="5"/>
  <c r="I238" i="5" s="1"/>
  <c r="H239" i="5"/>
  <c r="H238" i="5" s="1"/>
  <c r="G234" i="5"/>
  <c r="J233" i="5"/>
  <c r="J232" i="5" s="1"/>
  <c r="I233" i="5"/>
  <c r="I232" i="5" s="1"/>
  <c r="H233" i="5"/>
  <c r="H232" i="5" s="1"/>
  <c r="G231" i="5"/>
  <c r="J230" i="5"/>
  <c r="J229" i="5" s="1"/>
  <c r="I230" i="5"/>
  <c r="I229" i="5" s="1"/>
  <c r="H230" i="5"/>
  <c r="H229" i="5" s="1"/>
  <c r="G225" i="5"/>
  <c r="G224" i="5"/>
  <c r="J223" i="5"/>
  <c r="J222" i="5" s="1"/>
  <c r="I223" i="5"/>
  <c r="I222" i="5" s="1"/>
  <c r="H223" i="5"/>
  <c r="H222" i="5" s="1"/>
  <c r="G221" i="5"/>
  <c r="G220" i="5"/>
  <c r="J219" i="5"/>
  <c r="I219" i="5"/>
  <c r="H219" i="5"/>
  <c r="G216" i="5"/>
  <c r="J215" i="5"/>
  <c r="I215" i="5"/>
  <c r="H215" i="5"/>
  <c r="G214" i="5"/>
  <c r="G213" i="5"/>
  <c r="J212" i="5"/>
  <c r="I212" i="5"/>
  <c r="H212" i="5"/>
  <c r="G208" i="5"/>
  <c r="G207" i="5"/>
  <c r="J206" i="5"/>
  <c r="I206" i="5"/>
  <c r="G203" i="5"/>
  <c r="J202" i="5"/>
  <c r="I202" i="5"/>
  <c r="H202" i="5"/>
  <c r="G201" i="5"/>
  <c r="G195" i="5"/>
  <c r="G194" i="5"/>
  <c r="J193" i="5"/>
  <c r="I193" i="5"/>
  <c r="H193" i="5"/>
  <c r="G190" i="5"/>
  <c r="J189" i="5"/>
  <c r="I189" i="5"/>
  <c r="H189" i="5"/>
  <c r="G188" i="5"/>
  <c r="G183" i="5"/>
  <c r="G182" i="5"/>
  <c r="J181" i="5"/>
  <c r="I181" i="5"/>
  <c r="G180" i="5"/>
  <c r="J179" i="5"/>
  <c r="I179" i="5"/>
  <c r="H179" i="5"/>
  <c r="G178" i="5"/>
  <c r="G177" i="5"/>
  <c r="J176" i="5"/>
  <c r="I176" i="5"/>
  <c r="H176" i="5"/>
  <c r="G172" i="5"/>
  <c r="G171" i="5"/>
  <c r="J170" i="5"/>
  <c r="I170" i="5"/>
  <c r="G167" i="5"/>
  <c r="J166" i="5"/>
  <c r="I166" i="5"/>
  <c r="H166" i="5"/>
  <c r="G165" i="5"/>
  <c r="G164" i="5"/>
  <c r="J163" i="5"/>
  <c r="I163" i="5"/>
  <c r="H163" i="5"/>
  <c r="G159" i="5"/>
  <c r="G158" i="5"/>
  <c r="J157" i="5"/>
  <c r="I157" i="5"/>
  <c r="H157" i="5"/>
  <c r="G154" i="5"/>
  <c r="J153" i="5"/>
  <c r="I153" i="5"/>
  <c r="H153" i="5"/>
  <c r="G152" i="5"/>
  <c r="G151" i="5"/>
  <c r="J150" i="5"/>
  <c r="I150" i="5"/>
  <c r="H150" i="5"/>
  <c r="G146" i="5"/>
  <c r="G145" i="5"/>
  <c r="J144" i="5"/>
  <c r="I144" i="5"/>
  <c r="G141" i="5"/>
  <c r="J140" i="5"/>
  <c r="I140" i="5"/>
  <c r="H140" i="5"/>
  <c r="G139" i="5"/>
  <c r="G138" i="5"/>
  <c r="J137" i="5"/>
  <c r="I137" i="5"/>
  <c r="H137" i="5"/>
  <c r="G133" i="5"/>
  <c r="G132" i="5"/>
  <c r="J131" i="5"/>
  <c r="I131" i="5"/>
  <c r="H131" i="5"/>
  <c r="G128" i="5"/>
  <c r="J127" i="5"/>
  <c r="I127" i="5"/>
  <c r="H127" i="5"/>
  <c r="G125" i="5"/>
  <c r="G120" i="5"/>
  <c r="G119" i="5"/>
  <c r="J118" i="5"/>
  <c r="I118" i="5"/>
  <c r="H118" i="5"/>
  <c r="G115" i="5"/>
  <c r="J114" i="5"/>
  <c r="I114" i="5"/>
  <c r="H114" i="5"/>
  <c r="G113" i="5"/>
  <c r="G112" i="5"/>
  <c r="J111" i="5"/>
  <c r="I111" i="5"/>
  <c r="H111" i="5"/>
  <c r="G107" i="5"/>
  <c r="J106" i="5"/>
  <c r="I106" i="5"/>
  <c r="H106" i="5"/>
  <c r="G104" i="5"/>
  <c r="G93" i="5"/>
  <c r="G92" i="5"/>
  <c r="G82" i="5"/>
  <c r="G80" i="5"/>
  <c r="G77" i="5"/>
  <c r="G76" i="5"/>
  <c r="G74" i="5"/>
  <c r="G73" i="5"/>
  <c r="G72" i="5"/>
  <c r="G70" i="5"/>
  <c r="G69" i="5"/>
  <c r="G68" i="5"/>
  <c r="G67" i="5"/>
  <c r="G66" i="5"/>
  <c r="G65" i="5"/>
  <c r="G64" i="5"/>
  <c r="G63" i="5"/>
  <c r="J62" i="5"/>
  <c r="I62" i="5"/>
  <c r="H62" i="5"/>
  <c r="G60" i="5"/>
  <c r="G58" i="5"/>
  <c r="G56" i="5"/>
  <c r="G55" i="5"/>
  <c r="G49" i="5"/>
  <c r="G45" i="5"/>
  <c r="G44" i="5"/>
  <c r="G37" i="5"/>
  <c r="G36" i="5"/>
  <c r="G34" i="5"/>
  <c r="G33" i="5"/>
  <c r="G32" i="5"/>
  <c r="G31" i="5"/>
  <c r="G30" i="5"/>
  <c r="G29" i="5"/>
  <c r="G28" i="5"/>
  <c r="G27" i="5"/>
  <c r="G26" i="5"/>
  <c r="G23" i="5"/>
  <c r="G18" i="5"/>
  <c r="G15" i="5"/>
  <c r="J14" i="5"/>
  <c r="J13" i="5" s="1"/>
  <c r="I14" i="5"/>
  <c r="I13" i="5" s="1"/>
  <c r="H14" i="5"/>
  <c r="H13" i="5" s="1"/>
  <c r="G268" i="5" l="1"/>
  <c r="H259" i="5"/>
  <c r="G259" i="5" s="1"/>
  <c r="H184" i="5"/>
  <c r="I184" i="5"/>
  <c r="J184" i="5"/>
  <c r="J121" i="5"/>
  <c r="I108" i="5"/>
  <c r="J209" i="5"/>
  <c r="J108" i="5"/>
  <c r="J160" i="5"/>
  <c r="H108" i="5"/>
  <c r="H121" i="5"/>
  <c r="I134" i="5"/>
  <c r="H209" i="5"/>
  <c r="I121" i="5"/>
  <c r="J134" i="5"/>
  <c r="I160" i="5"/>
  <c r="I209" i="5"/>
  <c r="J147" i="5"/>
  <c r="H147" i="5"/>
  <c r="H134" i="5"/>
  <c r="I147" i="5"/>
  <c r="G103" i="5"/>
  <c r="G274" i="5"/>
  <c r="G189" i="5"/>
  <c r="G202" i="5"/>
  <c r="G277" i="5"/>
  <c r="G106" i="5"/>
  <c r="G114" i="5"/>
  <c r="G157" i="5"/>
  <c r="G212" i="5"/>
  <c r="J196" i="5"/>
  <c r="H280" i="5"/>
  <c r="G280" i="5" s="1"/>
  <c r="J173" i="5"/>
  <c r="G137" i="5"/>
  <c r="G179" i="5"/>
  <c r="G200" i="5"/>
  <c r="G275" i="5"/>
  <c r="G75" i="5"/>
  <c r="G144" i="5"/>
  <c r="G163" i="5"/>
  <c r="G176" i="5"/>
  <c r="G17" i="5"/>
  <c r="G88" i="5"/>
  <c r="G150" i="5"/>
  <c r="I196" i="5"/>
  <c r="G222" i="5"/>
  <c r="G223" i="5"/>
  <c r="G219" i="5"/>
  <c r="G193" i="5"/>
  <c r="G187" i="5"/>
  <c r="I173" i="5"/>
  <c r="G166" i="5"/>
  <c r="G153" i="5"/>
  <c r="G131" i="5"/>
  <c r="G118" i="5"/>
  <c r="G111" i="5"/>
  <c r="G62" i="5"/>
  <c r="I16" i="5"/>
  <c r="G272" i="5"/>
  <c r="G278" i="5"/>
  <c r="G285" i="5"/>
  <c r="G247" i="5"/>
  <c r="G248" i="5"/>
  <c r="G251" i="5"/>
  <c r="G254" i="5"/>
  <c r="G257" i="5"/>
  <c r="G51" i="5"/>
  <c r="J16" i="5"/>
  <c r="H16" i="5"/>
  <c r="G230" i="5"/>
  <c r="G239" i="5"/>
  <c r="G245" i="5"/>
  <c r="G266" i="5"/>
  <c r="G229" i="5"/>
  <c r="G238" i="5"/>
  <c r="G265" i="5"/>
  <c r="H253" i="5"/>
  <c r="G253" i="5" s="1"/>
  <c r="G233" i="5"/>
  <c r="G263" i="5"/>
  <c r="G25" i="5"/>
  <c r="G242" i="5"/>
  <c r="G269" i="5"/>
  <c r="G281" i="5"/>
  <c r="G241" i="5"/>
  <c r="G271" i="5"/>
  <c r="G244" i="5"/>
  <c r="G14" i="5"/>
  <c r="G232" i="5"/>
  <c r="J250" i="5"/>
  <c r="G250" i="5" s="1"/>
  <c r="G256" i="5"/>
  <c r="G260" i="5"/>
  <c r="G262" i="5"/>
  <c r="J284" i="5"/>
  <c r="G284" i="5" s="1"/>
  <c r="G13" i="5"/>
  <c r="G124" i="5"/>
  <c r="G140" i="5"/>
  <c r="H170" i="5"/>
  <c r="H160" i="5" s="1"/>
  <c r="G215" i="5"/>
  <c r="G127" i="5"/>
  <c r="H181" i="5"/>
  <c r="G181" i="5" s="1"/>
  <c r="H206" i="5"/>
  <c r="H196" i="5" s="1"/>
  <c r="E74" i="1"/>
  <c r="E73" i="1" s="1"/>
  <c r="D74" i="1"/>
  <c r="D73" i="1" s="1"/>
  <c r="I290" i="5" l="1"/>
  <c r="J290" i="5"/>
  <c r="G184" i="5"/>
  <c r="G108" i="5"/>
  <c r="G121" i="5"/>
  <c r="G209" i="5"/>
  <c r="G147" i="5"/>
  <c r="G134" i="5"/>
  <c r="G102" i="5"/>
  <c r="G206" i="5"/>
  <c r="G196" i="5"/>
  <c r="H173" i="5"/>
  <c r="G173" i="5" s="1"/>
  <c r="G16" i="5"/>
  <c r="G170" i="5"/>
  <c r="E10" i="1"/>
  <c r="E12" i="1"/>
  <c r="E16" i="1"/>
  <c r="E25" i="1"/>
  <c r="E55" i="1"/>
  <c r="E54" i="1" s="1"/>
  <c r="E63" i="1"/>
  <c r="E59" i="1" s="1"/>
  <c r="E67" i="1"/>
  <c r="E72" i="1"/>
  <c r="E80" i="1"/>
  <c r="E79" i="1" s="1"/>
  <c r="E78" i="1" s="1"/>
  <c r="H290" i="5" l="1"/>
  <c r="G290" i="5" s="1"/>
  <c r="G160" i="5"/>
  <c r="E58" i="1"/>
  <c r="E24" i="1"/>
  <c r="E20" i="1" s="1"/>
  <c r="E9" i="1"/>
  <c r="C13" i="7"/>
  <c r="C14" i="7"/>
  <c r="C15" i="7"/>
  <c r="C16" i="7"/>
  <c r="C17" i="7"/>
  <c r="C18" i="7"/>
  <c r="C19" i="7"/>
  <c r="C20" i="7"/>
  <c r="C21" i="7"/>
  <c r="C22" i="7"/>
  <c r="C23" i="7"/>
  <c r="C12" i="7"/>
  <c r="E14" i="5"/>
  <c r="E13" i="5" s="1"/>
  <c r="F14" i="5"/>
  <c r="F13" i="5" s="1"/>
  <c r="D14" i="5"/>
  <c r="D13" i="5" s="1"/>
  <c r="C15" i="5"/>
  <c r="D106" i="5"/>
  <c r="D80" i="1"/>
  <c r="D79" i="1" s="1"/>
  <c r="D78" i="1" s="1"/>
  <c r="C56" i="5"/>
  <c r="C286" i="5"/>
  <c r="D284" i="5"/>
  <c r="C282" i="5"/>
  <c r="F280" i="5"/>
  <c r="E280" i="5"/>
  <c r="C279" i="5"/>
  <c r="F278" i="5"/>
  <c r="F277" i="5" s="1"/>
  <c r="E278" i="5"/>
  <c r="E277" i="5" s="1"/>
  <c r="D278" i="5"/>
  <c r="D277" i="5" s="1"/>
  <c r="C276" i="5"/>
  <c r="C273" i="5"/>
  <c r="F272" i="5"/>
  <c r="F271" i="5" s="1"/>
  <c r="E272" i="5"/>
  <c r="E271" i="5" s="1"/>
  <c r="D272" i="5"/>
  <c r="D271" i="5" s="1"/>
  <c r="C270" i="5"/>
  <c r="F269" i="5"/>
  <c r="F268" i="5" s="1"/>
  <c r="E269" i="5"/>
  <c r="E268" i="5" s="1"/>
  <c r="D269" i="5"/>
  <c r="D268" i="5" s="1"/>
  <c r="C267" i="5"/>
  <c r="F266" i="5"/>
  <c r="F265" i="5" s="1"/>
  <c r="E266" i="5"/>
  <c r="E265" i="5" s="1"/>
  <c r="D266" i="5"/>
  <c r="D265" i="5" s="1"/>
  <c r="C264" i="5"/>
  <c r="F263" i="5"/>
  <c r="F262" i="5" s="1"/>
  <c r="E263" i="5"/>
  <c r="E262" i="5" s="1"/>
  <c r="D263" i="5"/>
  <c r="D262" i="5" s="1"/>
  <c r="C261" i="5"/>
  <c r="F260" i="5"/>
  <c r="F259" i="5" s="1"/>
  <c r="E260" i="5"/>
  <c r="E259" i="5" s="1"/>
  <c r="D260" i="5"/>
  <c r="D259" i="5" s="1"/>
  <c r="C258" i="5"/>
  <c r="D257" i="5"/>
  <c r="D256" i="5" s="1"/>
  <c r="C255" i="5"/>
  <c r="F254" i="5"/>
  <c r="F253" i="5" s="1"/>
  <c r="E254" i="5"/>
  <c r="E253" i="5" s="1"/>
  <c r="D254" i="5"/>
  <c r="D253" i="5" s="1"/>
  <c r="C252" i="5"/>
  <c r="F251" i="5"/>
  <c r="F250" i="5" s="1"/>
  <c r="E251" i="5"/>
  <c r="E250" i="5" s="1"/>
  <c r="D251" i="5"/>
  <c r="D250" i="5" s="1"/>
  <c r="C249" i="5"/>
  <c r="F248" i="5"/>
  <c r="F247" i="5" s="1"/>
  <c r="E248" i="5"/>
  <c r="E247" i="5" s="1"/>
  <c r="D248" i="5"/>
  <c r="D247" i="5" s="1"/>
  <c r="C246" i="5"/>
  <c r="F245" i="5"/>
  <c r="F244" i="5" s="1"/>
  <c r="E245" i="5"/>
  <c r="E244" i="5" s="1"/>
  <c r="D245" i="5"/>
  <c r="D244" i="5" s="1"/>
  <c r="C243" i="5"/>
  <c r="F242" i="5"/>
  <c r="F241" i="5" s="1"/>
  <c r="E242" i="5"/>
  <c r="E241" i="5" s="1"/>
  <c r="D242" i="5"/>
  <c r="D241" i="5" s="1"/>
  <c r="C240" i="5"/>
  <c r="F239" i="5"/>
  <c r="F238" i="5" s="1"/>
  <c r="E239" i="5"/>
  <c r="E238" i="5" s="1"/>
  <c r="D239" i="5"/>
  <c r="D238" i="5" s="1"/>
  <c r="C234" i="5"/>
  <c r="F233" i="5"/>
  <c r="F232" i="5" s="1"/>
  <c r="E233" i="5"/>
  <c r="E232" i="5" s="1"/>
  <c r="D233" i="5"/>
  <c r="D232" i="5" s="1"/>
  <c r="C231" i="5"/>
  <c r="F230" i="5"/>
  <c r="F229" i="5" s="1"/>
  <c r="E230" i="5"/>
  <c r="E229" i="5" s="1"/>
  <c r="D230" i="5"/>
  <c r="D229" i="5" s="1"/>
  <c r="C225" i="5"/>
  <c r="C224" i="5"/>
  <c r="F223" i="5"/>
  <c r="F222" i="5" s="1"/>
  <c r="E223" i="5"/>
  <c r="E222" i="5" s="1"/>
  <c r="D223" i="5"/>
  <c r="D222" i="5" s="1"/>
  <c r="C221" i="5"/>
  <c r="C220" i="5"/>
  <c r="F219" i="5"/>
  <c r="E219" i="5"/>
  <c r="D219" i="5"/>
  <c r="C216" i="5"/>
  <c r="F215" i="5"/>
  <c r="E215" i="5"/>
  <c r="D215" i="5"/>
  <c r="C214" i="5"/>
  <c r="C213" i="5"/>
  <c r="F212" i="5"/>
  <c r="E212" i="5"/>
  <c r="D212" i="5"/>
  <c r="C208" i="5"/>
  <c r="C207" i="5"/>
  <c r="F206" i="5"/>
  <c r="E206" i="5"/>
  <c r="D206" i="5"/>
  <c r="C203" i="5"/>
  <c r="F202" i="5"/>
  <c r="E202" i="5"/>
  <c r="D202" i="5"/>
  <c r="C201" i="5"/>
  <c r="C195" i="5"/>
  <c r="C194" i="5"/>
  <c r="F193" i="5"/>
  <c r="E193" i="5"/>
  <c r="D193" i="5"/>
  <c r="C190" i="5"/>
  <c r="F189" i="5"/>
  <c r="E189" i="5"/>
  <c r="D189" i="5"/>
  <c r="C188" i="5"/>
  <c r="C183" i="5"/>
  <c r="C182" i="5"/>
  <c r="F181" i="5"/>
  <c r="E181" i="5"/>
  <c r="D181" i="5"/>
  <c r="C180" i="5"/>
  <c r="F179" i="5"/>
  <c r="E179" i="5"/>
  <c r="D179" i="5"/>
  <c r="C178" i="5"/>
  <c r="C177" i="5"/>
  <c r="F176" i="5"/>
  <c r="E176" i="5"/>
  <c r="D176" i="5"/>
  <c r="C172" i="5"/>
  <c r="C171" i="5"/>
  <c r="F170" i="5"/>
  <c r="E170" i="5"/>
  <c r="D170" i="5"/>
  <c r="C167" i="5"/>
  <c r="F166" i="5"/>
  <c r="E166" i="5"/>
  <c r="D166" i="5"/>
  <c r="C165" i="5"/>
  <c r="C164" i="5"/>
  <c r="F163" i="5"/>
  <c r="E163" i="5"/>
  <c r="D163" i="5"/>
  <c r="C159" i="5"/>
  <c r="C158" i="5"/>
  <c r="F157" i="5"/>
  <c r="E157" i="5"/>
  <c r="D157" i="5"/>
  <c r="C154" i="5"/>
  <c r="F153" i="5"/>
  <c r="E153" i="5"/>
  <c r="D153" i="5"/>
  <c r="C152" i="5"/>
  <c r="C151" i="5"/>
  <c r="F150" i="5"/>
  <c r="E150" i="5"/>
  <c r="D150" i="5"/>
  <c r="C146" i="5"/>
  <c r="C145" i="5"/>
  <c r="F144" i="5"/>
  <c r="E144" i="5"/>
  <c r="D144" i="5"/>
  <c r="C141" i="5"/>
  <c r="F140" i="5"/>
  <c r="E140" i="5"/>
  <c r="D140" i="5"/>
  <c r="C139" i="5"/>
  <c r="C138" i="5"/>
  <c r="F137" i="5"/>
  <c r="E137" i="5"/>
  <c r="D137" i="5"/>
  <c r="C133" i="5"/>
  <c r="C132" i="5"/>
  <c r="F131" i="5"/>
  <c r="E131" i="5"/>
  <c r="D131" i="5"/>
  <c r="C128" i="5"/>
  <c r="F127" i="5"/>
  <c r="E127" i="5"/>
  <c r="D127" i="5"/>
  <c r="C125" i="5"/>
  <c r="C120" i="5"/>
  <c r="C119" i="5"/>
  <c r="F118" i="5"/>
  <c r="E118" i="5"/>
  <c r="D118" i="5"/>
  <c r="C115" i="5"/>
  <c r="F114" i="5"/>
  <c r="E114" i="5"/>
  <c r="D114" i="5"/>
  <c r="C113" i="5"/>
  <c r="C112" i="5"/>
  <c r="F111" i="5"/>
  <c r="E111" i="5"/>
  <c r="D111" i="5"/>
  <c r="C107" i="5"/>
  <c r="F106" i="5"/>
  <c r="E106" i="5"/>
  <c r="C104" i="5"/>
  <c r="C93" i="5"/>
  <c r="C92" i="5"/>
  <c r="C82" i="5"/>
  <c r="C80" i="5"/>
  <c r="C77" i="5"/>
  <c r="C76" i="5"/>
  <c r="C74" i="5"/>
  <c r="C73" i="5"/>
  <c r="C72" i="5"/>
  <c r="C70" i="5"/>
  <c r="C69" i="5"/>
  <c r="C68" i="5"/>
  <c r="C67" i="5"/>
  <c r="C66" i="5"/>
  <c r="C65" i="5"/>
  <c r="C64" i="5"/>
  <c r="C63" i="5"/>
  <c r="F62" i="5"/>
  <c r="E62" i="5"/>
  <c r="D62" i="5"/>
  <c r="C60" i="5"/>
  <c r="C58" i="5"/>
  <c r="C55" i="5"/>
  <c r="C53" i="5"/>
  <c r="C49" i="5"/>
  <c r="C45" i="5"/>
  <c r="C44" i="5"/>
  <c r="C37" i="5"/>
  <c r="C36" i="5"/>
  <c r="C34" i="5"/>
  <c r="C33" i="5"/>
  <c r="C32" i="5"/>
  <c r="C31" i="5"/>
  <c r="C30" i="5"/>
  <c r="C29" i="5"/>
  <c r="C28" i="5"/>
  <c r="C27" i="5"/>
  <c r="C26" i="5"/>
  <c r="C23" i="5"/>
  <c r="C18" i="5"/>
  <c r="D72" i="1"/>
  <c r="D67" i="1"/>
  <c r="D63" i="1"/>
  <c r="D55" i="1"/>
  <c r="D54" i="1" s="1"/>
  <c r="D25" i="1"/>
  <c r="D16" i="1"/>
  <c r="D12" i="1"/>
  <c r="D10" i="1"/>
  <c r="C281" i="5"/>
  <c r="C88" i="5"/>
  <c r="D280" i="5"/>
  <c r="C285" i="5"/>
  <c r="C284" i="5" s="1"/>
  <c r="C268" i="5" l="1"/>
  <c r="C259" i="5"/>
  <c r="F184" i="5"/>
  <c r="D184" i="5"/>
  <c r="E184" i="5"/>
  <c r="F121" i="5"/>
  <c r="C242" i="5"/>
  <c r="C233" i="5"/>
  <c r="D108" i="5"/>
  <c r="F209" i="5"/>
  <c r="C215" i="5"/>
  <c r="C269" i="5"/>
  <c r="C260" i="5"/>
  <c r="E209" i="5"/>
  <c r="C272" i="5"/>
  <c r="C263" i="5"/>
  <c r="E108" i="5"/>
  <c r="D134" i="5"/>
  <c r="E147" i="5"/>
  <c r="D209" i="5"/>
  <c r="D121" i="5"/>
  <c r="E134" i="5"/>
  <c r="F108" i="5"/>
  <c r="E121" i="5"/>
  <c r="F134" i="5"/>
  <c r="F160" i="5"/>
  <c r="D160" i="5"/>
  <c r="F147" i="5"/>
  <c r="D147" i="5"/>
  <c r="E160" i="5"/>
  <c r="C140" i="5"/>
  <c r="C75" i="5"/>
  <c r="C153" i="5"/>
  <c r="C230" i="5"/>
  <c r="E77" i="1"/>
  <c r="E84" i="1" s="1"/>
  <c r="C25" i="7"/>
  <c r="C176" i="5"/>
  <c r="C163" i="5"/>
  <c r="C200" i="5"/>
  <c r="C274" i="5"/>
  <c r="C114" i="5"/>
  <c r="C212" i="5"/>
  <c r="D59" i="1"/>
  <c r="D58" i="1" s="1"/>
  <c r="C25" i="5"/>
  <c r="C251" i="5"/>
  <c r="C245" i="5"/>
  <c r="C202" i="5"/>
  <c r="C179" i="5"/>
  <c r="C150" i="5"/>
  <c r="C127" i="5"/>
  <c r="C278" i="5"/>
  <c r="C275" i="5"/>
  <c r="C266" i="5"/>
  <c r="C271" i="5"/>
  <c r="D196" i="5"/>
  <c r="F16" i="5"/>
  <c r="E16" i="5"/>
  <c r="E196" i="5"/>
  <c r="C124" i="5"/>
  <c r="C103" i="5"/>
  <c r="F173" i="5"/>
  <c r="F196" i="5"/>
  <c r="C257" i="5"/>
  <c r="C256" i="5"/>
  <c r="C14" i="5"/>
  <c r="C254" i="5"/>
  <c r="C248" i="5"/>
  <c r="C244" i="5"/>
  <c r="C239" i="5"/>
  <c r="C222" i="5"/>
  <c r="C223" i="5"/>
  <c r="C219" i="5"/>
  <c r="C206" i="5"/>
  <c r="C193" i="5"/>
  <c r="C189" i="5"/>
  <c r="C187" i="5"/>
  <c r="C181" i="5"/>
  <c r="E173" i="5"/>
  <c r="D173" i="5"/>
  <c r="C170" i="5"/>
  <c r="C157" i="5"/>
  <c r="C144" i="5"/>
  <c r="C131" i="5"/>
  <c r="C118" i="5"/>
  <c r="C111" i="5"/>
  <c r="C106" i="5"/>
  <c r="C62" i="5"/>
  <c r="D16" i="5"/>
  <c r="C250" i="5"/>
  <c r="C241" i="5"/>
  <c r="C51" i="5"/>
  <c r="C238" i="5"/>
  <c r="C13" i="5"/>
  <c r="C253" i="5"/>
  <c r="C277" i="5"/>
  <c r="C232" i="5"/>
  <c r="C280" i="5"/>
  <c r="C265" i="5"/>
  <c r="C247" i="5"/>
  <c r="D24" i="1"/>
  <c r="D20" i="1" s="1"/>
  <c r="D9" i="1"/>
  <c r="C229" i="5"/>
  <c r="C262" i="5"/>
  <c r="C17" i="5"/>
  <c r="C137" i="5"/>
  <c r="C166" i="5"/>
  <c r="E290" i="5" l="1"/>
  <c r="F290" i="5"/>
  <c r="D290" i="5"/>
  <c r="C108" i="5"/>
  <c r="C173" i="5"/>
  <c r="D77" i="1"/>
  <c r="D84" i="1" s="1"/>
  <c r="C121" i="5"/>
  <c r="C196" i="5"/>
  <c r="C134" i="5"/>
  <c r="C209" i="5"/>
  <c r="C160" i="5"/>
  <c r="C102" i="5"/>
  <c r="C16" i="5"/>
  <c r="C147" i="5"/>
  <c r="C184" i="5"/>
  <c r="C290" i="5" l="1"/>
</calcChain>
</file>

<file path=xl/sharedStrings.xml><?xml version="1.0" encoding="utf-8"?>
<sst xmlns="http://schemas.openxmlformats.org/spreadsheetml/2006/main" count="885" uniqueCount="589">
  <si>
    <t>Klasifikacijos kodas</t>
  </si>
  <si>
    <t>Pavadinimas</t>
  </si>
  <si>
    <t>Eil. nr.</t>
  </si>
  <si>
    <t>1.1.</t>
  </si>
  <si>
    <t>1.1.1.</t>
  </si>
  <si>
    <t>1.1.1.1.1.</t>
  </si>
  <si>
    <t>Pajamų ir pelno mokesčiai (3)</t>
  </si>
  <si>
    <t>1.1.3.</t>
  </si>
  <si>
    <t>1.1.3.1.</t>
  </si>
  <si>
    <t>Žemės mokestis</t>
  </si>
  <si>
    <t>1.1.3.2.</t>
  </si>
  <si>
    <t xml:space="preserve">Paveldimo turto mokestis </t>
  </si>
  <si>
    <t>1.1.3.3.</t>
  </si>
  <si>
    <t>Nekilnojamojo turto mokestis</t>
  </si>
  <si>
    <t>1.1.4.</t>
  </si>
  <si>
    <t>1.1.4.7.1.1.</t>
  </si>
  <si>
    <t>Mokesčiai už aplinkos teršimą</t>
  </si>
  <si>
    <t>1.1.4.7.2.1.</t>
  </si>
  <si>
    <t>Valstybės rinkliavos</t>
  </si>
  <si>
    <t>1.1.4.7.2.2.</t>
  </si>
  <si>
    <t>Vietinės rinkliavos</t>
  </si>
  <si>
    <t>1.3.</t>
  </si>
  <si>
    <t>1.3.4.</t>
  </si>
  <si>
    <t>1.3.4.1.</t>
  </si>
  <si>
    <t>1.3.4.1.1.1.</t>
  </si>
  <si>
    <t>Valstybinėms (valstybės perduotoms savivaldybėms) funkcijoms atlikti iš viso, iš jų:</t>
  </si>
  <si>
    <t>dalyvauti rengiant ir vykdant mobilizaciją</t>
  </si>
  <si>
    <t>socialinėms išmokoms ir kompensacijoms skaičiuoti ir mokėti</t>
  </si>
  <si>
    <t>socialinei paramai mokiniams</t>
  </si>
  <si>
    <t xml:space="preserve">socialinėms paslaugoms </t>
  </si>
  <si>
    <t>vaikų teisių apsaugai</t>
  </si>
  <si>
    <t>jaunimo teisių apsaugai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</si>
  <si>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</si>
  <si>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</si>
  <si>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</si>
  <si>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</si>
  <si>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</si>
  <si>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 vietos deklaravimo duomenų ir gyvenamosios vietos neturinčių asmenų apskaitos duomenims tvarkyti</t>
  </si>
  <si>
    <t>žemės ūkio funkcijoms atlikti</t>
  </si>
  <si>
    <t>melioracijai</t>
  </si>
  <si>
    <t>savivaldybėms priskirtiems archyviniams dokumentams tvarkyti</t>
  </si>
  <si>
    <t>duomenims suteiktos valstybės pagalbos registrui teikti</t>
  </si>
  <si>
    <t xml:space="preserve">valstybinės kalbos vartojimo ir taisyklingumo kontrolei pagal teisės aktus savivaldybėms perduotoms įstaigoms išlaikyti </t>
  </si>
  <si>
    <t>Mokinio krepšeliui finansuoti</t>
  </si>
  <si>
    <t>1.3.4.1.1.2.</t>
  </si>
  <si>
    <t>Bendrosios dotacijos kompensacija</t>
  </si>
  <si>
    <t>1.3.4.2.</t>
  </si>
  <si>
    <t>1.3.4.2.1.1.</t>
  </si>
  <si>
    <t>Valstybės investicijų programoje numatytiems projektams finansuoti, iš jų:</t>
  </si>
  <si>
    <t>1.4.</t>
  </si>
  <si>
    <t>1.4.1.</t>
  </si>
  <si>
    <t>1.4.1.1.</t>
  </si>
  <si>
    <t>Palūkanos</t>
  </si>
  <si>
    <t>1.4.1.1.2.</t>
  </si>
  <si>
    <t>Palūkanos už depozitus</t>
  </si>
  <si>
    <t>1.4.1.4.</t>
  </si>
  <si>
    <t>Nuoma</t>
  </si>
  <si>
    <t>1.4.1.4.1.</t>
  </si>
  <si>
    <t>Nuomos mokestis už valstybinę žemę ir valstybinio vidaus vandenų fondo vandens telkinius</t>
  </si>
  <si>
    <t>1.4.1.4.2.1.</t>
  </si>
  <si>
    <t>Mokestis už medžiojamųjų gyvūnų išteklius</t>
  </si>
  <si>
    <t>1.4.1.4.2.2.</t>
  </si>
  <si>
    <t>Kiti mokesčiai už valstybinius gamtos išteklius</t>
  </si>
  <si>
    <t>1.4.2.</t>
  </si>
  <si>
    <t>Pajamos už prekes ir paslaugas</t>
  </si>
  <si>
    <t>1.4.2.1.2.1.</t>
  </si>
  <si>
    <t>Pajamos už patalpų nuomą</t>
  </si>
  <si>
    <t>1.4.3.</t>
  </si>
  <si>
    <t>Pajamos iš baudų ir konfiskacijos</t>
  </si>
  <si>
    <t>1.4.5.</t>
  </si>
  <si>
    <t>Kitos neišvardytos pajamos</t>
  </si>
  <si>
    <t>4.1.</t>
  </si>
  <si>
    <t>4.1.1.</t>
  </si>
  <si>
    <t>4.1.1.1.</t>
  </si>
  <si>
    <t>Žemė</t>
  </si>
  <si>
    <t>Visi mokesčiai, dotacijos, pajamos ir sandoriai</t>
  </si>
  <si>
    <t>Įplaukos iš finansinio turto ir įsipareigojimų</t>
  </si>
  <si>
    <t>4.3.</t>
  </si>
  <si>
    <t>Finansinių įsipareigojimų prisiėmimo (skolinimosi) pajamos</t>
  </si>
  <si>
    <t>4.3.1.4.1.</t>
  </si>
  <si>
    <t>Paskolos (gautos)</t>
  </si>
  <si>
    <t>4.3.1.4.1.2.</t>
  </si>
  <si>
    <t>Ilgalaikės</t>
  </si>
  <si>
    <t>Iš viso</t>
  </si>
  <si>
    <t>_________________</t>
  </si>
  <si>
    <t>Asignavimų valdytojo pavadinimas</t>
  </si>
  <si>
    <t>Iš jų:</t>
  </si>
  <si>
    <t>išlaidoms</t>
  </si>
  <si>
    <t>turtui įsigyti</t>
  </si>
  <si>
    <t>Aleksandrijos seniūnija</t>
  </si>
  <si>
    <t>Barstyčių seniūnija</t>
  </si>
  <si>
    <t>Ylakių seniūnija</t>
  </si>
  <si>
    <t>Lenkimų seniūnija</t>
  </si>
  <si>
    <t>Mosėdžio seniūnija</t>
  </si>
  <si>
    <t>Notėnų seniūnija</t>
  </si>
  <si>
    <t>Skuodo seniūnija</t>
  </si>
  <si>
    <t>Skuodo miesto seniūnija</t>
  </si>
  <si>
    <t>Šačių seniūnija</t>
  </si>
  <si>
    <t>Savivaldybės administracija</t>
  </si>
  <si>
    <t>Skuodo Bartuvos progimnazija</t>
  </si>
  <si>
    <t>Aleksandrijos pagrindinė mokykla</t>
  </si>
  <si>
    <t>Šačių pagrindinė mokykla</t>
  </si>
  <si>
    <t>Skuodo Pranciškaus Žadeikio gimnazija</t>
  </si>
  <si>
    <t>Ylakių gimnazija</t>
  </si>
  <si>
    <t>Mosėdžio gimnazija</t>
  </si>
  <si>
    <t>Skuodo meno mokykla</t>
  </si>
  <si>
    <t>Pedagoginė psichologinė tarnyba</t>
  </si>
  <si>
    <t>Skuodo rajono savivaldybės kūno kultūros ir sporto centras</t>
  </si>
  <si>
    <t>Skuodo savivaldybės viešoji biblioteka</t>
  </si>
  <si>
    <t>Skuodo muziejus</t>
  </si>
  <si>
    <t>Barstyčių vaikų globos namai</t>
  </si>
  <si>
    <t>Pajamos už teikiamas paslaugas</t>
  </si>
  <si>
    <t>Skuodo socialinių paslaugų šeimai centras</t>
  </si>
  <si>
    <t>PATVIRTINTA</t>
  </si>
  <si>
    <t>Skuodo rajono savivaldybės tarybos</t>
  </si>
  <si>
    <t>Eil. Nr.</t>
  </si>
  <si>
    <t xml:space="preserve"> Asignavimų valdytojo ir programos pavadinimas</t>
  </si>
  <si>
    <t>iš viso</t>
  </si>
  <si>
    <t>iš jų darbo užmokes-čiui</t>
  </si>
  <si>
    <t>1.</t>
  </si>
  <si>
    <t xml:space="preserve">Savivaldybės kontrolės ir audito tarnyba </t>
  </si>
  <si>
    <t>Savivaldybės valdymo ir pagrindinių funkcijų vykdymo programa Nr. 4</t>
  </si>
  <si>
    <t>2.</t>
  </si>
  <si>
    <t>2.1.</t>
  </si>
  <si>
    <t>Ugdymo kokybės ir mokymosi aplinkos užtikrinimo programa Nr. 1</t>
  </si>
  <si>
    <t>2.1.1.</t>
  </si>
  <si>
    <t>2.1.2.</t>
  </si>
  <si>
    <t>2.2.</t>
  </si>
  <si>
    <t>Socialinės paramos ir sveikatos apsaugos paslaugų kokybės ir prieinamumo gerinimo programa Nr. 2</t>
  </si>
  <si>
    <t>2.2.1.</t>
  </si>
  <si>
    <t>Vienkartinių pašalpų mokėjimas (gaisro ir stichinės nelaimės atveju, ilgalaikės ligos ir operacijos atveju, parama grįžus iš įkalinimo įstaigos, būsto, šildymo santechninių įrenginių remontui, kitais nenumatytais atvejais)</t>
  </si>
  <si>
    <t>Vienišiems, seniems ir neįgaliems žmonėms suteiktų socialinių paslaugų jų namuose finansavimas</t>
  </si>
  <si>
    <t>2.2.5.</t>
  </si>
  <si>
    <t>2.2.6.</t>
  </si>
  <si>
    <t>2.2.7.</t>
  </si>
  <si>
    <t>Būsto šildymo išlaidų, karšto, šalto vandens ir nuotekų išlaidų kompensavimas</t>
  </si>
  <si>
    <t>2.2.8.</t>
  </si>
  <si>
    <t>Laidojimo pašalpos mokėjimas</t>
  </si>
  <si>
    <t>2.2.9.</t>
  </si>
  <si>
    <t>Socialinė parama mokinio reikmenims įsigyti</t>
  </si>
  <si>
    <t>2.2.10.</t>
  </si>
  <si>
    <t>Įsigytų maisto produktų išlaidų apmokėjimas</t>
  </si>
  <si>
    <t>2.2.11.</t>
  </si>
  <si>
    <t>Būsto ir aplinkos pritaikymo neįgaliesiems kompensavimas</t>
  </si>
  <si>
    <t>2.2.12.</t>
  </si>
  <si>
    <t>Socialinių globos paslaugų iš globos įstaigų pirkimas</t>
  </si>
  <si>
    <t>2.2.13.</t>
  </si>
  <si>
    <t>2.2.14.</t>
  </si>
  <si>
    <t>Asmenų su sunkia negalia socialinės globos organizavimas</t>
  </si>
  <si>
    <t>2.2.15.</t>
  </si>
  <si>
    <t>Socialinės reabilitacijos paslaugų neįgaliesiems bendruomenėje projektams įgyvendinti</t>
  </si>
  <si>
    <t>2.2.16.</t>
  </si>
  <si>
    <t>2.2.18.</t>
  </si>
  <si>
    <t>2.2.19.</t>
  </si>
  <si>
    <t>Dotacija UAB „Skuodo vandenys“ higienos ir sveikatingumo centro veiklos nuostoliams padengti</t>
  </si>
  <si>
    <t>2.2.20.</t>
  </si>
  <si>
    <t xml:space="preserve">Mirusių asmenų pervežimas medicininės patologinės anatomijos tyrimams atlikti </t>
  </si>
  <si>
    <t>2.2.21.</t>
  </si>
  <si>
    <t>Visuomenės sveikatos priežiūros funkcijų vykdymas</t>
  </si>
  <si>
    <t>2.3.</t>
  </si>
  <si>
    <t>Kultūros ir turizmo, sporto, jaunimo ir bendruomenių veiklos aktyvinimo programa Nr. 3</t>
  </si>
  <si>
    <t>2.3.1.</t>
  </si>
  <si>
    <t>Kultūros centrų veiklos organizavimas</t>
  </si>
  <si>
    <t>2.3.2.</t>
  </si>
  <si>
    <t>2.3.3.</t>
  </si>
  <si>
    <t>2.3.4.</t>
  </si>
  <si>
    <t>2.3.5.</t>
  </si>
  <si>
    <t>2.3.6.</t>
  </si>
  <si>
    <t>Kultūros paveldo objektų tvarkymas</t>
  </si>
  <si>
    <t>2.3.8.</t>
  </si>
  <si>
    <t>Nevyriausybinių jaunimo organizacijų projektų finansavimas</t>
  </si>
  <si>
    <t>2.3.9.</t>
  </si>
  <si>
    <t>2.3.10.</t>
  </si>
  <si>
    <t>2.4.</t>
  </si>
  <si>
    <t>2.4.1.</t>
  </si>
  <si>
    <t>Savivaldybės administracijos veiklos užtikrinimas</t>
  </si>
  <si>
    <t>2.4.2.</t>
  </si>
  <si>
    <t>Savivaldybės tarybos veiklos užtikrinimas</t>
  </si>
  <si>
    <t>2.4.3.</t>
  </si>
  <si>
    <t>Mero fondas</t>
  </si>
  <si>
    <t>2.4.4.</t>
  </si>
  <si>
    <t>Reprezentacinės išlaidos</t>
  </si>
  <si>
    <t>Civilinės būklės aktų registravimas</t>
  </si>
  <si>
    <t>2.4.6.</t>
  </si>
  <si>
    <t>Dalyvavimas asociacijų veiklose</t>
  </si>
  <si>
    <t>2.4.7.</t>
  </si>
  <si>
    <t>Klaipėdos regiono pasiekiamumo didinimas</t>
  </si>
  <si>
    <t>2.4.8.</t>
  </si>
  <si>
    <t>Valstybinių (valstybės perduotų savivaldybėms) funkcijų vykdymas</t>
  </si>
  <si>
    <t>2.4.9.</t>
  </si>
  <si>
    <t>2.4.10.</t>
  </si>
  <si>
    <t>2.4.11.</t>
  </si>
  <si>
    <t>Žemės sklypų formavimas ir kadastriniai matavimai</t>
  </si>
  <si>
    <t>2.4.12.</t>
  </si>
  <si>
    <t xml:space="preserve">Turto inventorizacija </t>
  </si>
  <si>
    <t>ES struktūrinių fondų ir kitų finansavimo šaltinių projektų vykdymas</t>
  </si>
  <si>
    <t>2.5.</t>
  </si>
  <si>
    <t>Tvarios aplinkos apsaugos, verslo ir žemės ūkio plėtros programa Nr. 5</t>
  </si>
  <si>
    <t>2.5.1.</t>
  </si>
  <si>
    <t>2.5.3.</t>
  </si>
  <si>
    <t>Žemės ūkio technikos registravimas</t>
  </si>
  <si>
    <t>2.5.4.</t>
  </si>
  <si>
    <t>Melioracijos darbų finansavimas</t>
  </si>
  <si>
    <t>2.5.5.</t>
  </si>
  <si>
    <t>Komunalinių atliekų surinkimo iš atliekų turėtojų ir atliekų tvarkymo veiklos užtikrinimas</t>
  </si>
  <si>
    <t>2.6.</t>
  </si>
  <si>
    <t>Infrastruktūros ir investicijų plėtros programa Nr. 6</t>
  </si>
  <si>
    <t>2.6.1.</t>
  </si>
  <si>
    <t>Lengvatinio keleivių vežimo kompensavimas</t>
  </si>
  <si>
    <t>2.6.2.</t>
  </si>
  <si>
    <t>Nuostolių, susidariusių dėl būtinų keleivinio transporto paslaugų teikimo visuomenei, kompensavimas</t>
  </si>
  <si>
    <t>2.6.3.</t>
  </si>
  <si>
    <t>3.</t>
  </si>
  <si>
    <t xml:space="preserve">Finansų skyrius ( asignavimų valdytojas - Savivaldybės administracijos direktorius ) </t>
  </si>
  <si>
    <t>3.1.</t>
  </si>
  <si>
    <t>3.1.1.</t>
  </si>
  <si>
    <t>3.1.2.</t>
  </si>
  <si>
    <t>Mokinio krepšelio lėšų rezervas</t>
  </si>
  <si>
    <t>Darbo rinkos politikos rengimas ir įgyvendinimas</t>
  </si>
  <si>
    <t>Nepaskirstytų lėšų rezervas</t>
  </si>
  <si>
    <t>Paskolos, palūkanų, kitų skolinių ir neskolinių įsipareigojimų vykdymas</t>
  </si>
  <si>
    <t>Savivaldybės aplinkos apsaugos rėmimo specialiosios programos įgyvendinimas</t>
  </si>
  <si>
    <t>4.</t>
  </si>
  <si>
    <t>Tarptautinė rudens gėrybių mugė „Skouda boužės juomarks“</t>
  </si>
  <si>
    <t>Seniūnijų patalpose esančių bibliotekų išlaikymas</t>
  </si>
  <si>
    <t>4.2.</t>
  </si>
  <si>
    <t>4.2.1.</t>
  </si>
  <si>
    <t>Seniūnijų veiklos užtikrinimas</t>
  </si>
  <si>
    <t>4.3.1.</t>
  </si>
  <si>
    <t>Gatvių apšvietimo užtikrinimas seniūnijose</t>
  </si>
  <si>
    <t>Komunalinio ūkio plėtra seniūnijose</t>
  </si>
  <si>
    <t>5.</t>
  </si>
  <si>
    <t>5.1.</t>
  </si>
  <si>
    <t>5.1.1.</t>
  </si>
  <si>
    <t>5.2.</t>
  </si>
  <si>
    <t>5.2.1.</t>
  </si>
  <si>
    <t>5.3.</t>
  </si>
  <si>
    <t>5.3.1.</t>
  </si>
  <si>
    <t>6.</t>
  </si>
  <si>
    <t>6.1.</t>
  </si>
  <si>
    <t>6.1.1.</t>
  </si>
  <si>
    <t>6.2.</t>
  </si>
  <si>
    <t>6.2.1.</t>
  </si>
  <si>
    <t>6.3.</t>
  </si>
  <si>
    <t>6.3.1.</t>
  </si>
  <si>
    <t>7.</t>
  </si>
  <si>
    <t>7.1.</t>
  </si>
  <si>
    <t>7.1.1.</t>
  </si>
  <si>
    <t>7.2.</t>
  </si>
  <si>
    <t>7.2.1.</t>
  </si>
  <si>
    <t>7.3.</t>
  </si>
  <si>
    <t>7.3.1.</t>
  </si>
  <si>
    <t>8.</t>
  </si>
  <si>
    <t>8.1.</t>
  </si>
  <si>
    <t>8.1.1.</t>
  </si>
  <si>
    <t>8.2.</t>
  </si>
  <si>
    <t>8.2.1.</t>
  </si>
  <si>
    <t>8.3.</t>
  </si>
  <si>
    <t>8.3.1.</t>
  </si>
  <si>
    <t>9.</t>
  </si>
  <si>
    <t>9.1.</t>
  </si>
  <si>
    <t>9.1.1.</t>
  </si>
  <si>
    <t>9.2.</t>
  </si>
  <si>
    <t>9.2.1.</t>
  </si>
  <si>
    <t>9.3.</t>
  </si>
  <si>
    <t>9.3.1.</t>
  </si>
  <si>
    <t>10.</t>
  </si>
  <si>
    <t>10.1.</t>
  </si>
  <si>
    <t>10.1.1.</t>
  </si>
  <si>
    <t>10.2.</t>
  </si>
  <si>
    <t>10.3.</t>
  </si>
  <si>
    <t>10.3.1.</t>
  </si>
  <si>
    <t>11.</t>
  </si>
  <si>
    <t>11.1.</t>
  </si>
  <si>
    <t>11.1.1.</t>
  </si>
  <si>
    <t>11.2.</t>
  </si>
  <si>
    <t>11.2.1.</t>
  </si>
  <si>
    <t>11.3.</t>
  </si>
  <si>
    <t>11.3.1.</t>
  </si>
  <si>
    <t>12.</t>
  </si>
  <si>
    <t>12.1.</t>
  </si>
  <si>
    <t>12.1.1.</t>
  </si>
  <si>
    <t>12.2.</t>
  </si>
  <si>
    <t>12.2.1.</t>
  </si>
  <si>
    <t>12.3.</t>
  </si>
  <si>
    <t>12.3.1.</t>
  </si>
  <si>
    <t>13.</t>
  </si>
  <si>
    <t>Skuodo rajono viešosios bibliotekos veiklos organizavimo užtikrinimas</t>
  </si>
  <si>
    <t>Skuodo rajono savivaldybės viešosios bibliotekos naujo pastato Skuode, Dariau ir Girėno g. 25b, statyba</t>
  </si>
  <si>
    <t>14.</t>
  </si>
  <si>
    <t>14.1.</t>
  </si>
  <si>
    <t>14.1.1.</t>
  </si>
  <si>
    <t>Skuodo muziejaus veiklos organizavimo užtikrinimas</t>
  </si>
  <si>
    <t>15.</t>
  </si>
  <si>
    <t>Skuodo rajono savivaldybės kūno kultūros ir sporto centro veiklos organizavimo užtikrinimas</t>
  </si>
  <si>
    <t>16.</t>
  </si>
  <si>
    <t>17.</t>
  </si>
  <si>
    <t>17.1.</t>
  </si>
  <si>
    <t>17.1.1.</t>
  </si>
  <si>
    <t>18.</t>
  </si>
  <si>
    <t>18.1.</t>
  </si>
  <si>
    <t>18.1.1.</t>
  </si>
  <si>
    <t>19.</t>
  </si>
  <si>
    <t>19.1.</t>
  </si>
  <si>
    <t>19.1.1.</t>
  </si>
  <si>
    <t>20.</t>
  </si>
  <si>
    <t>21.</t>
  </si>
  <si>
    <t>21.1.</t>
  </si>
  <si>
    <t>21.1.1.</t>
  </si>
  <si>
    <t>22.</t>
  </si>
  <si>
    <t>22.1.</t>
  </si>
  <si>
    <t>22.1.1.</t>
  </si>
  <si>
    <t>23.</t>
  </si>
  <si>
    <t>24.</t>
  </si>
  <si>
    <t>24.1.</t>
  </si>
  <si>
    <t>24.1.1.</t>
  </si>
  <si>
    <t>25.</t>
  </si>
  <si>
    <t>25.1.</t>
  </si>
  <si>
    <t>25.1.1.</t>
  </si>
  <si>
    <t>26.</t>
  </si>
  <si>
    <t>26.1.</t>
  </si>
  <si>
    <t>26.1.1.</t>
  </si>
  <si>
    <t>27.</t>
  </si>
  <si>
    <t>27.1.</t>
  </si>
  <si>
    <t>27.1.1.</t>
  </si>
  <si>
    <t>28.</t>
  </si>
  <si>
    <t>28.1.</t>
  </si>
  <si>
    <t>28.1.1.</t>
  </si>
  <si>
    <t>29.</t>
  </si>
  <si>
    <t>29.1.</t>
  </si>
  <si>
    <t>29.1.1.</t>
  </si>
  <si>
    <t>Skuodo meno mokyklos veiklos organizavimo užtikrinimas</t>
  </si>
  <si>
    <t>30.</t>
  </si>
  <si>
    <t>Skuodo kaimo verslų, amatų ir paslaugų mokykla</t>
  </si>
  <si>
    <t>30.1.</t>
  </si>
  <si>
    <t>30.1.1.</t>
  </si>
  <si>
    <t>Skuodo kaimo verslų, amatų ir paslaugų mokyklos veiklos organizavimo užtikrinimas</t>
  </si>
  <si>
    <t>31.</t>
  </si>
  <si>
    <t>31.1.</t>
  </si>
  <si>
    <t>31.1.1.</t>
  </si>
  <si>
    <t>Pedagoginės psichologinės tarnybos veiklos organizavimo užtikrinimas</t>
  </si>
  <si>
    <t>32.</t>
  </si>
  <si>
    <t>32.1.</t>
  </si>
  <si>
    <t>32.1.1.</t>
  </si>
  <si>
    <t>Skuodo socialinės paramos šeimai centro veiklos organizavimo užtikrinimas</t>
  </si>
  <si>
    <t>34.1.</t>
  </si>
  <si>
    <t>34.1.1.</t>
  </si>
  <si>
    <t>Barstyčių vaikų globos namų veiklos užtikrinimas</t>
  </si>
  <si>
    <t>______________________</t>
  </si>
  <si>
    <t>Skuodo Pranciškau Žadeikio gimnazija</t>
  </si>
  <si>
    <t>Turizmo programos įgyvendinimas</t>
  </si>
  <si>
    <t>2.6.4.</t>
  </si>
  <si>
    <t>___________________</t>
  </si>
  <si>
    <t>Kontrolės ir audito tarnybos veiklos užtikrinimas</t>
  </si>
  <si>
    <t>Duomenims suteiktos valstybės pagalbos registrui teikti</t>
  </si>
  <si>
    <t>Dalyvauti rengiant ir vykdant mobilizaciją</t>
  </si>
  <si>
    <t xml:space="preserve">Valstybinės kalbos vartojimo ir taisyklingumo kontrolei pagal teisės aktus savivaldybėms perduotoms įstaigoms išlaikyti </t>
  </si>
  <si>
    <t>Socialinėms išmokoms ir kompensacijoms skaičiuoti ir mokėti</t>
  </si>
  <si>
    <t>Socialinei paramai mokiniams</t>
  </si>
  <si>
    <t xml:space="preserve">Socialinėms paslaugoms </t>
  </si>
  <si>
    <t>Vaikų teisių apsaugai</t>
  </si>
  <si>
    <t>Jaunimo teisių apsaugai</t>
  </si>
  <si>
    <t>Dalyvauti rengiant ir įgyvendinant darbo rinkos politikos priemones ir gyventojų užimtumo programas</t>
  </si>
  <si>
    <t>Civilinės būklės aktams registruoti</t>
  </si>
  <si>
    <t>Valstybės garantuojamai pirminei teisinei pagalbai teikti</t>
  </si>
  <si>
    <t>Gyventojų registrui tvarkyti ir duomenims valstybės registrams teikti</t>
  </si>
  <si>
    <t>Civilinei saugai</t>
  </si>
  <si>
    <t>Priešgaisrinei saugai</t>
  </si>
  <si>
    <t>Gyvenamosios  vietos deklaravimo duomenų ir gyvenamosios vietos neturinčių asmenų apskaitos duomenims tvarkyti</t>
  </si>
  <si>
    <t>Žemės ūkio funkcijoms atlikti</t>
  </si>
  <si>
    <t>Melioracijai</t>
  </si>
  <si>
    <t>Savivaldybėms priskirtiems archyviniams dokumentams tvarkyti</t>
  </si>
  <si>
    <t>1.3.3.</t>
  </si>
  <si>
    <t>1.3.3.1.</t>
  </si>
  <si>
    <t xml:space="preserve">Einamiesiems tikslams </t>
  </si>
  <si>
    <t>Nijolė Mackevičienė, (8 440)  455 54</t>
  </si>
  <si>
    <t>4.1.1.5.</t>
  </si>
  <si>
    <t>Kito ilgalaikio materialiojo turto realizavimo pajamos</t>
  </si>
  <si>
    <t>Respublikinio Vaclovo Into akmenų muziejaus rėmimo programa</t>
  </si>
  <si>
    <t>Socialino būsto fondo plėtra</t>
  </si>
  <si>
    <t>4.2.2.</t>
  </si>
  <si>
    <t>4.4.</t>
  </si>
  <si>
    <t>5.2.2.</t>
  </si>
  <si>
    <t>5.4.</t>
  </si>
  <si>
    <t>6.2.2.</t>
  </si>
  <si>
    <t>6.4.</t>
  </si>
  <si>
    <t>6.4.1.</t>
  </si>
  <si>
    <t>7.2.2.</t>
  </si>
  <si>
    <t>7.4.</t>
  </si>
  <si>
    <t>7.4.1.</t>
  </si>
  <si>
    <t>8.2.2.</t>
  </si>
  <si>
    <t>8.4.</t>
  </si>
  <si>
    <t>8.4.1.</t>
  </si>
  <si>
    <t>9.2.2.</t>
  </si>
  <si>
    <t>9.4.</t>
  </si>
  <si>
    <t>9.4.1.</t>
  </si>
  <si>
    <t>9.4.2.</t>
  </si>
  <si>
    <t>10.4.</t>
  </si>
  <si>
    <t>10.4.1.</t>
  </si>
  <si>
    <t>11.4.</t>
  </si>
  <si>
    <t>11.4.1.</t>
  </si>
  <si>
    <t>11.5.</t>
  </si>
  <si>
    <t>11.5.1.</t>
  </si>
  <si>
    <t>11.5.2.</t>
  </si>
  <si>
    <t>12.2.2.</t>
  </si>
  <si>
    <t>12.4.1.</t>
  </si>
  <si>
    <t>2.6.5.</t>
  </si>
  <si>
    <t>Kelių priežiūros ir plėtros programos įgyvendinimas</t>
  </si>
  <si>
    <t>Patikslintas planas</t>
  </si>
  <si>
    <t>Plano įvykdymas</t>
  </si>
  <si>
    <t>Asignavimai</t>
  </si>
  <si>
    <t>Socialinių paslaugų šeimai centras</t>
  </si>
  <si>
    <t>Skuodo miesto ir rajono šventinių renginių organizavimas</t>
  </si>
  <si>
    <t>Skuodo rajono kultūros centras</t>
  </si>
  <si>
    <t>Mokinių visuomenės sveikatos priežiūra</t>
  </si>
  <si>
    <t>Visuomenės sveikatos stiprinimas ir stebėsena</t>
  </si>
  <si>
    <t>1.3.4.1.1.4.</t>
  </si>
  <si>
    <t xml:space="preserve">Sandoriai dėl materialiojo ir nematerialiojo turto </t>
  </si>
  <si>
    <t xml:space="preserve">Ilgalaikio materialiojo turto realizavimo pajamos </t>
  </si>
  <si>
    <t>2.2.3.</t>
  </si>
  <si>
    <t>Lenkimų Simono Daukanto mokykla-daugiafunkcis centras</t>
  </si>
  <si>
    <t>Skirtumas (3-4-5)</t>
  </si>
  <si>
    <t>Skirtumas (9-10-11)</t>
  </si>
  <si>
    <t>Patikslintas ataskaitinio laikotarpio planas</t>
  </si>
  <si>
    <t xml:space="preserve">Įvykdyta
</t>
  </si>
  <si>
    <t>Kelių priežiūros ir plėtros programa</t>
  </si>
  <si>
    <t>Palūkanos už paskolas</t>
  </si>
  <si>
    <t>1.4.1.1.1.</t>
  </si>
  <si>
    <t>Kitos dotacijos ir lėšos iš kitų valdymo lygių</t>
  </si>
  <si>
    <t>Kita tikslinė dotacija</t>
  </si>
  <si>
    <t>Būsto nuomos ar išperkamosios būsto nuomos mokesčių dalies kompensacijoms</t>
  </si>
  <si>
    <t>Barstyčių pagrindinė mokykla</t>
  </si>
  <si>
    <t>Ugdymo proceso organizavimas ir vykdymas pagrindinėse mokyklose ir progimnazijose</t>
  </si>
  <si>
    <t>Ugdymo proceso  organizavimas ir vykdymas lopšeliuose darželiuose</t>
  </si>
  <si>
    <t>Ugdymo proceso organizavimas ir vykdymas gimnazijose, vidurinio ugdymo mokyklose</t>
  </si>
  <si>
    <t>Skuodo atviras jaunimo centras</t>
  </si>
  <si>
    <t>Skuodo atviro jaunimo centro veiklos organizavimo užtikrinimas</t>
  </si>
  <si>
    <t>2.6.6.</t>
  </si>
  <si>
    <t>2.6.7.</t>
  </si>
  <si>
    <t>4.4.1.</t>
  </si>
  <si>
    <t>4.5.</t>
  </si>
  <si>
    <t>4.5.1.</t>
  </si>
  <si>
    <t>4.5.2.</t>
  </si>
  <si>
    <t>5.4.1</t>
  </si>
  <si>
    <t>5.5.</t>
  </si>
  <si>
    <t>5.5.1.</t>
  </si>
  <si>
    <t>5.5.2.</t>
  </si>
  <si>
    <t>6.5.</t>
  </si>
  <si>
    <t>6.5.1.</t>
  </si>
  <si>
    <t>6.5.2.</t>
  </si>
  <si>
    <t>7.5.</t>
  </si>
  <si>
    <t>7.5.1.</t>
  </si>
  <si>
    <t>7.5.2.</t>
  </si>
  <si>
    <t>8.5.</t>
  </si>
  <si>
    <t>8.5.1.</t>
  </si>
  <si>
    <t>8.5.2.</t>
  </si>
  <si>
    <t>12.4.</t>
  </si>
  <si>
    <t>12.5.</t>
  </si>
  <si>
    <t>12.5.1.</t>
  </si>
  <si>
    <t>12.5.2.</t>
  </si>
  <si>
    <t>20.1.</t>
  </si>
  <si>
    <t>20.1.1.</t>
  </si>
  <si>
    <t>33.</t>
  </si>
  <si>
    <t>33.1.</t>
  </si>
  <si>
    <t>33.1.1.</t>
  </si>
  <si>
    <t>iš jų darbo užmokesčiui</t>
  </si>
  <si>
    <t>Patikslintas planas, tūkst. Eur</t>
  </si>
  <si>
    <t>Asignavimai, tūkst. Eur</t>
  </si>
  <si>
    <t>(tūkst. Eur)</t>
  </si>
  <si>
    <t>1.3.3.2.</t>
  </si>
  <si>
    <t xml:space="preserve">Kapitalui formuoti </t>
  </si>
  <si>
    <t>1.4.2.1.1.1.</t>
  </si>
  <si>
    <t>Metų pradžios lėšų likutis</t>
  </si>
  <si>
    <t>iš jo: praėjusių metų nepanaudota pajamų dalis, kuri viršija praėjusių metų panaudotus asignavimus</t>
  </si>
  <si>
    <t>Europos pagalbos labiausiai skurstantiems asmenims pagalbos administravimas</t>
  </si>
  <si>
    <t>GPM rėmimo programa</t>
  </si>
  <si>
    <t>Medicinos paslaugų prieinamumo didinimas</t>
  </si>
  <si>
    <t>Socialinę riziką patiriančių šeimų socialinės priežiūros užtikrinimas</t>
  </si>
  <si>
    <t>2.2.2.</t>
  </si>
  <si>
    <t>2.2.4.</t>
  </si>
  <si>
    <t>2.2.22.</t>
  </si>
  <si>
    <t>Rajono įvaizdžio kūrimas ir palaikymas</t>
  </si>
  <si>
    <t>Kultūros plėtros ir bendruomenių aktyvinimo veiklų dalinis finansavimas</t>
  </si>
  <si>
    <t>Religinių bendruomenių iniciatyvų dalinis finansavimas</t>
  </si>
  <si>
    <t>2.5.7.</t>
  </si>
  <si>
    <t>Biudžetinių įstaigų elektros ūkio techninės priežiūros vykdymas</t>
  </si>
  <si>
    <t>Projekto „Skuodo miesto žydų kvartalo sutvarkymas: dangų įrengimas ir apšvietimo sistemos modernizavimas“ įgyvendinimas</t>
  </si>
  <si>
    <t>Projekto „Skuodo miesto turgaus aikštės sutvarkymas (dangos ir apšvietimo sistemos modernizavimas, prekybos paviljonų statyba)“ įgyvendinimas</t>
  </si>
  <si>
    <t>2.6.8.</t>
  </si>
  <si>
    <t>2.6.9.</t>
  </si>
  <si>
    <t>2.6.10.</t>
  </si>
  <si>
    <t>Socialinio būsto fondo plėtra</t>
  </si>
  <si>
    <t>Skuodo rajono savivaldybės R. Granausko viešoji biblioteka</t>
  </si>
  <si>
    <t>Skuodo rajono savivaldybės priešgaisrinė tarnyba</t>
  </si>
  <si>
    <t>Skuodo rajono savivaldybės priešgaisrinės tarnybos veiklos užtikrinimas</t>
  </si>
  <si>
    <t>2.1.3.</t>
  </si>
  <si>
    <t>Neformaliojo vaikų švietimo programų įgyvendinimas</t>
  </si>
  <si>
    <t>Projekto „Socialinio būsto fondo plėtra Skuodo rajono savivaldybėje“ įgyvendinimas</t>
  </si>
  <si>
    <t>2.2.23.</t>
  </si>
  <si>
    <t>viešiesiems darbams organizuoti</t>
  </si>
  <si>
    <t xml:space="preserve"> SKUODO RAJONO SAVIVALDYBĖS 2017 METŲ SPECIALIŲ TIKSLINIŲ DOTACIJŲ VALSTYBINĖMS (VALSTYBĖS PERDUOTOMS SAVIVALDYBĖMS) FUNKCIJOMS VYKDYTI IŠLAIDOS PAGAL ASIGNAVIMŲ VALDYTOJUS</t>
  </si>
  <si>
    <t xml:space="preserve"> SKUODO RAJONO SAVIVALDYBĖS 2017 METŲ SPECIALIOS TIKSLINĖS DOTACIJOS MOKINIO KREPŠELIUI FINANSUOTI IŠLAIDOS PAGAL ASIGNAVIMŲ VALDYTOJUS</t>
  </si>
  <si>
    <t>SKUODO RAJONO SAVIVALDYBĖS 2017 METŲ BIUDŽETINIŲ ĮSTAIGŲ PAJAMŲ ĮMOKOS Į SAVIVALDYBĖS BIUDŽETĄ</t>
  </si>
  <si>
    <t xml:space="preserve">SKUODO RAJONO SAVIVALDYBĖS 2017 METŲ BIUDŽETO IŠLAIDOS PAGAL ASIGNAVIMŲ VALDYTOJUS </t>
  </si>
  <si>
    <t>SKUODO RAJONO SAVIVALDYBĖS 2017 METŲ BIUDŽETO PAJAMOS</t>
  </si>
  <si>
    <t xml:space="preserve">Gyventojų pajamų mokestis iš viso </t>
  </si>
  <si>
    <t>Europos Sąjungos finansinės paramos lėšos</t>
  </si>
  <si>
    <t>Neveiksnių asmenų būklei peržiūrėti</t>
  </si>
  <si>
    <t>Materialiojo ir nematerialiojo turto realizavimo pajamos (66)</t>
  </si>
  <si>
    <t>Turto pajamos (52+55)</t>
  </si>
  <si>
    <t>Kitos pajamos (51+59+62+63)</t>
  </si>
  <si>
    <t>Kapitalui formuoti (47)</t>
  </si>
  <si>
    <t xml:space="preserve">Speciali tikslinė dotacija – iš viso </t>
  </si>
  <si>
    <t>Speciali tikslinė dotacija – iš viso (19+42+43)</t>
  </si>
  <si>
    <t>Einamiesiems tikslams (18+44+45)</t>
  </si>
  <si>
    <t>Dotacijos iš kitų valdymo lygių (17+46)</t>
  </si>
  <si>
    <t>Dotacijos (13+16)</t>
  </si>
  <si>
    <t>Prekių ir paslaugų mokesčiai (9+10+11)</t>
  </si>
  <si>
    <t>Turto mokesčiai (5+6+7)</t>
  </si>
  <si>
    <t>Mokesčiai (2+4+8)</t>
  </si>
  <si>
    <t>Neformaliojo suaugusiųjų švietimo programų įgyvendinimas</t>
  </si>
  <si>
    <t>Švietimo renginių organizavimas ir rėmimas</t>
  </si>
  <si>
    <t>Gabių vaikų ir mokinių ugdymas, skatinimas ir rėmimas</t>
  </si>
  <si>
    <t>Psicholohinės pagalbos priekinamumo didinimas</t>
  </si>
  <si>
    <t>2.1.4.</t>
  </si>
  <si>
    <t>2.1.5.</t>
  </si>
  <si>
    <t>2.1.6.</t>
  </si>
  <si>
    <t>2.1.7.</t>
  </si>
  <si>
    <t>Socialinių išmokų ir kompensacijų skyrimas ir mokėjimas</t>
  </si>
  <si>
    <t>Paslaugų šeimai kompleksinis organizavimas ir teikimas</t>
  </si>
  <si>
    <t>Tėvų globos netekusių vaikų laikinosios globos (rūpybos) šeimoje ir globėjų veiklos organizavimas</t>
  </si>
  <si>
    <t>Neveiksnių asmenų būklės peržiūrėjimo komisijos darbo organizavimas</t>
  </si>
  <si>
    <t>Simono Daukanto premijos įteikimo finansavimas</t>
  </si>
  <si>
    <t>2.4.5.</t>
  </si>
  <si>
    <t>2.3.7.</t>
  </si>
  <si>
    <t>2.2.17.</t>
  </si>
  <si>
    <t>2.2.24.</t>
  </si>
  <si>
    <t>2.2.25.</t>
  </si>
  <si>
    <t>Viešųjų paslaugų verslui teikimas</t>
  </si>
  <si>
    <t>Verslumo iniciatyvų skatinimas</t>
  </si>
  <si>
    <t>Ūkininkų iniciatyvų skatinimas</t>
  </si>
  <si>
    <t>Vandens telkinių valymas ir priežiūra</t>
  </si>
  <si>
    <t>Aplinkos taršos mažinimo priemonių įgyvendinimas</t>
  </si>
  <si>
    <t>Policijos prevencinės veiklos rėmimas</t>
  </si>
  <si>
    <t>Priešgaisrinės gelbėjimo tarnybos prevencinės veiklos rėmimas</t>
  </si>
  <si>
    <t>2.5.2.</t>
  </si>
  <si>
    <t>2.5.6.</t>
  </si>
  <si>
    <t>2.5.8.</t>
  </si>
  <si>
    <t>2.5.9.</t>
  </si>
  <si>
    <t>2.5.10.</t>
  </si>
  <si>
    <t>2.5.11.</t>
  </si>
  <si>
    <t>2.5.12.</t>
  </si>
  <si>
    <t>Dotacija UAB „Skuodo vandenys“ vandentiekio ir nuotekų tinklams pakloti</t>
  </si>
  <si>
    <t>Daugiabučių namų atnaujinimo (modernizavimo) skatinimas ir energinio efektyvumo didinimas (SIC)</t>
  </si>
  <si>
    <t>Projekto „Skuodo miesto Šatrijos, Vaižganto, Birutės gatvių rekonstravimas“ įgyvendinimas</t>
  </si>
  <si>
    <t>Projekto „Skuodo miesto parko sutvarkymas“ įgyvendinimas</t>
  </si>
  <si>
    <t>2.6.11.</t>
  </si>
  <si>
    <t>2.6.12.</t>
  </si>
  <si>
    <t>2.6.13.</t>
  </si>
  <si>
    <t>10.5.</t>
  </si>
  <si>
    <t>10.5.1.</t>
  </si>
  <si>
    <t>10.5.2.</t>
  </si>
  <si>
    <t>11.1.2.</t>
  </si>
  <si>
    <t>13.1.</t>
  </si>
  <si>
    <t>13.1.1.</t>
  </si>
  <si>
    <t>13.1.2.</t>
  </si>
  <si>
    <t>15.1.</t>
  </si>
  <si>
    <t>15.1.1.</t>
  </si>
  <si>
    <t>16.1.</t>
  </si>
  <si>
    <t>16.1.1.</t>
  </si>
  <si>
    <t>23.1.</t>
  </si>
  <si>
    <t>23.1.1.</t>
  </si>
  <si>
    <t>32.1.2.</t>
  </si>
  <si>
    <t>34</t>
  </si>
  <si>
    <t>2017 m. pajamos</t>
  </si>
  <si>
    <t xml:space="preserve">2016 m. nepanaudotas likutis </t>
  </si>
  <si>
    <t>Lėšų likutis 2017-12-31</t>
  </si>
  <si>
    <t>Projekto „Mokyklų tinklo efektyvumo didinimas Skuodo rajono savivaldybėje“ įgyvendinimas</t>
  </si>
  <si>
    <t>Ylakių vaikų lopšelis-darželis</t>
  </si>
  <si>
    <t>Mosėdžio vaikų lopšelis-darželis</t>
  </si>
  <si>
    <t>Skuodo vaikų lopšelis-darželis</t>
  </si>
  <si>
    <t>3.2.</t>
  </si>
  <si>
    <t>3.2.1.</t>
  </si>
  <si>
    <t>10.2.1.</t>
  </si>
  <si>
    <t xml:space="preserve">                                                                            2018 m. rugpjūčio 20 d. sprendimu Nr. T10-163/T9-</t>
  </si>
  <si>
    <t xml:space="preserve">                     PATVIRTINTA</t>
  </si>
  <si>
    <t xml:space="preserve">                                                  Skuodo rajono savivaldybės tarybos</t>
  </si>
  <si>
    <t>2018 m. rugpjūčio 20 d. sprendimu Nr. T10-163/T9-</t>
  </si>
  <si>
    <t>2018 m. rugpjūčio 20 d. sprendimu Nr. T10-163/ T9-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</si>
</sst>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left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14" fontId="7" fillId="0" borderId="1" xfId="2" quotePrefix="1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7" fillId="0" borderId="3" xfId="2" applyNumberFormat="1" applyFont="1" applyBorder="1" applyAlignment="1">
      <alignment horizontal="center"/>
    </xf>
    <xf numFmtId="0" fontId="8" fillId="0" borderId="0" xfId="2" applyFont="1" applyBorder="1"/>
    <xf numFmtId="164" fontId="8" fillId="0" borderId="0" xfId="2" applyNumberFormat="1" applyFont="1" applyBorder="1"/>
    <xf numFmtId="164" fontId="8" fillId="0" borderId="0" xfId="2" applyNumberFormat="1" applyFont="1"/>
    <xf numFmtId="0" fontId="10" fillId="0" borderId="0" xfId="2" applyFont="1"/>
    <xf numFmtId="0" fontId="10" fillId="0" borderId="0" xfId="2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49" fontId="8" fillId="0" borderId="5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9" fontId="8" fillId="3" borderId="1" xfId="2" applyNumberFormat="1" applyFont="1" applyFill="1" applyBorder="1" applyAlignment="1">
      <alignment horizontal="center"/>
    </xf>
    <xf numFmtId="49" fontId="7" fillId="3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left" vertical="center" wrapText="1"/>
    </xf>
    <xf numFmtId="0" fontId="9" fillId="0" borderId="7" xfId="2" applyFont="1" applyBorder="1" applyAlignment="1">
      <alignment wrapText="1"/>
    </xf>
    <xf numFmtId="0" fontId="2" fillId="0" borderId="7" xfId="2" applyFont="1" applyBorder="1" applyAlignment="1">
      <alignment wrapText="1"/>
    </xf>
    <xf numFmtId="0" fontId="8" fillId="0" borderId="7" xfId="2" applyFont="1" applyBorder="1"/>
    <xf numFmtId="0" fontId="7" fillId="0" borderId="7" xfId="2" applyFont="1" applyBorder="1"/>
    <xf numFmtId="0" fontId="7" fillId="0" borderId="7" xfId="2" applyFont="1" applyBorder="1" applyAlignment="1">
      <alignment wrapText="1"/>
    </xf>
    <xf numFmtId="0" fontId="7" fillId="2" borderId="7" xfId="2" applyFont="1" applyFill="1" applyBorder="1" applyAlignment="1">
      <alignment wrapText="1"/>
    </xf>
    <xf numFmtId="0" fontId="7" fillId="3" borderId="7" xfId="2" applyFont="1" applyFill="1" applyBorder="1" applyAlignment="1">
      <alignment wrapText="1"/>
    </xf>
    <xf numFmtId="0" fontId="7" fillId="0" borderId="7" xfId="2" applyFont="1" applyBorder="1" applyAlignment="1">
      <alignment horizontal="left" wrapText="1"/>
    </xf>
    <xf numFmtId="0" fontId="8" fillId="0" borderId="7" xfId="2" applyFont="1" applyBorder="1" applyAlignment="1">
      <alignment wrapText="1"/>
    </xf>
    <xf numFmtId="0" fontId="7" fillId="3" borderId="7" xfId="2" applyFont="1" applyFill="1" applyBorder="1"/>
    <xf numFmtId="0" fontId="8" fillId="3" borderId="7" xfId="2" applyFont="1" applyFill="1" applyBorder="1"/>
    <xf numFmtId="0" fontId="9" fillId="3" borderId="7" xfId="2" applyFont="1" applyFill="1" applyBorder="1" applyAlignment="1">
      <alignment wrapText="1"/>
    </xf>
    <xf numFmtId="0" fontId="7" fillId="0" borderId="12" xfId="2" applyFont="1" applyBorder="1" applyAlignment="1">
      <alignment wrapText="1"/>
    </xf>
    <xf numFmtId="0" fontId="8" fillId="0" borderId="13" xfId="2" applyFont="1" applyBorder="1" applyAlignment="1">
      <alignment horizontal="left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164" fontId="7" fillId="0" borderId="0" xfId="2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wrapText="1"/>
    </xf>
    <xf numFmtId="0" fontId="2" fillId="0" borderId="3" xfId="0" applyFont="1" applyBorder="1"/>
    <xf numFmtId="0" fontId="2" fillId="0" borderId="13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7" fillId="0" borderId="7" xfId="2" applyNumberFormat="1" applyFont="1" applyBorder="1" applyAlignment="1">
      <alignment horizontal="center"/>
    </xf>
    <xf numFmtId="0" fontId="15" fillId="0" borderId="5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/>
    </xf>
    <xf numFmtId="0" fontId="1" fillId="0" borderId="0" xfId="0" applyFont="1" applyAlignment="1"/>
    <xf numFmtId="164" fontId="3" fillId="0" borderId="5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3" fillId="0" borderId="6" xfId="0" applyNumberFormat="1" applyFont="1" applyBorder="1"/>
    <xf numFmtId="164" fontId="11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/>
    <xf numFmtId="0" fontId="16" fillId="0" borderId="2" xfId="0" applyFont="1" applyBorder="1" applyAlignment="1">
      <alignment wrapText="1"/>
    </xf>
    <xf numFmtId="164" fontId="3" fillId="0" borderId="13" xfId="0" applyNumberFormat="1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/>
    </xf>
    <xf numFmtId="0" fontId="18" fillId="0" borderId="7" xfId="2" applyFont="1" applyBorder="1" applyAlignment="1">
      <alignment wrapText="1"/>
    </xf>
    <xf numFmtId="164" fontId="8" fillId="0" borderId="17" xfId="2" applyNumberFormat="1" applyFont="1" applyBorder="1" applyAlignment="1">
      <alignment horizontal="center" wrapText="1"/>
    </xf>
    <xf numFmtId="164" fontId="8" fillId="0" borderId="1" xfId="2" applyNumberFormat="1" applyFont="1" applyBorder="1" applyAlignment="1">
      <alignment horizontal="center"/>
    </xf>
    <xf numFmtId="164" fontId="8" fillId="0" borderId="18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 wrapText="1"/>
    </xf>
    <xf numFmtId="164" fontId="7" fillId="0" borderId="1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 wrapText="1"/>
    </xf>
    <xf numFmtId="164" fontId="7" fillId="0" borderId="20" xfId="2" applyNumberFormat="1" applyFont="1" applyBorder="1" applyAlignment="1">
      <alignment horizontal="center" wrapText="1"/>
    </xf>
    <xf numFmtId="164" fontId="7" fillId="0" borderId="18" xfId="2" applyNumberFormat="1" applyFont="1" applyBorder="1" applyAlignment="1">
      <alignment horizontal="center"/>
    </xf>
    <xf numFmtId="164" fontId="7" fillId="3" borderId="17" xfId="2" applyNumberFormat="1" applyFont="1" applyFill="1" applyBorder="1" applyAlignment="1">
      <alignment horizontal="center" wrapText="1"/>
    </xf>
    <xf numFmtId="164" fontId="7" fillId="3" borderId="1" xfId="2" applyNumberFormat="1" applyFont="1" applyFill="1" applyBorder="1" applyAlignment="1">
      <alignment horizontal="center"/>
    </xf>
    <xf numFmtId="164" fontId="7" fillId="3" borderId="18" xfId="2" applyNumberFormat="1" applyFont="1" applyFill="1" applyBorder="1" applyAlignment="1">
      <alignment horizontal="center"/>
    </xf>
    <xf numFmtId="164" fontId="17" fillId="0" borderId="1" xfId="2" applyNumberFormat="1" applyFont="1" applyBorder="1" applyAlignment="1">
      <alignment horizontal="center"/>
    </xf>
    <xf numFmtId="164" fontId="17" fillId="0" borderId="18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 wrapText="1"/>
    </xf>
    <xf numFmtId="164" fontId="8" fillId="3" borderId="17" xfId="2" applyNumberFormat="1" applyFont="1" applyFill="1" applyBorder="1" applyAlignment="1">
      <alignment horizontal="center" wrapText="1"/>
    </xf>
    <xf numFmtId="164" fontId="8" fillId="3" borderId="1" xfId="2" applyNumberFormat="1" applyFont="1" applyFill="1" applyBorder="1" applyAlignment="1">
      <alignment horizontal="center"/>
    </xf>
    <xf numFmtId="164" fontId="8" fillId="3" borderId="18" xfId="2" applyNumberFormat="1" applyFont="1" applyFill="1" applyBorder="1" applyAlignment="1">
      <alignment horizontal="center"/>
    </xf>
    <xf numFmtId="164" fontId="8" fillId="0" borderId="23" xfId="2" applyNumberFormat="1" applyFont="1" applyBorder="1" applyAlignment="1">
      <alignment horizontal="center"/>
    </xf>
    <xf numFmtId="164" fontId="8" fillId="0" borderId="17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 wrapText="1"/>
    </xf>
    <xf numFmtId="164" fontId="7" fillId="0" borderId="2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 wrapText="1"/>
    </xf>
    <xf numFmtId="164" fontId="8" fillId="0" borderId="4" xfId="2" applyNumberFormat="1" applyFont="1" applyBorder="1" applyAlignment="1">
      <alignment horizontal="center"/>
    </xf>
    <xf numFmtId="49" fontId="17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horizontal="center" vertical="center" wrapText="1"/>
    </xf>
    <xf numFmtId="164" fontId="7" fillId="0" borderId="28" xfId="2" applyNumberFormat="1" applyFont="1" applyBorder="1" applyAlignment="1">
      <alignment horizontal="center" wrapText="1"/>
    </xf>
    <xf numFmtId="164" fontId="7" fillId="0" borderId="29" xfId="2" applyNumberFormat="1" applyFont="1" applyBorder="1" applyAlignment="1">
      <alignment horizontal="center"/>
    </xf>
    <xf numFmtId="164" fontId="7" fillId="0" borderId="30" xfId="2" applyNumberFormat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164" fontId="2" fillId="0" borderId="19" xfId="0" applyNumberFormat="1" applyFont="1" applyBorder="1"/>
    <xf numFmtId="164" fontId="2" fillId="0" borderId="5" xfId="0" applyNumberFormat="1" applyFont="1" applyBorder="1"/>
    <xf numFmtId="164" fontId="1" fillId="0" borderId="18" xfId="0" applyNumberFormat="1" applyFont="1" applyBorder="1"/>
    <xf numFmtId="164" fontId="2" fillId="0" borderId="17" xfId="0" applyNumberFormat="1" applyFont="1" applyBorder="1"/>
    <xf numFmtId="164" fontId="2" fillId="0" borderId="1" xfId="0" applyNumberFormat="1" applyFont="1" applyBorder="1"/>
    <xf numFmtId="164" fontId="2" fillId="0" borderId="21" xfId="0" applyNumberFormat="1" applyFont="1" applyBorder="1"/>
    <xf numFmtId="164" fontId="2" fillId="0" borderId="2" xfId="0" applyNumberFormat="1" applyFont="1" applyBorder="1"/>
    <xf numFmtId="164" fontId="1" fillId="0" borderId="2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1" fillId="3" borderId="1" xfId="0" applyNumberFormat="1" applyFont="1" applyFill="1" applyBorder="1"/>
    <xf numFmtId="0" fontId="1" fillId="0" borderId="0" xfId="0" applyFont="1" applyBorder="1" applyAlignment="1"/>
    <xf numFmtId="0" fontId="7" fillId="2" borderId="1" xfId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12" fillId="2" borderId="1" xfId="1" applyFont="1" applyFill="1" applyBorder="1" applyAlignment="1">
      <alignment horizontal="center" textRotation="90" wrapText="1"/>
    </xf>
    <xf numFmtId="0" fontId="10" fillId="0" borderId="1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0" fontId="5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2" applyFont="1" applyAlignment="1">
      <alignment horizontal="center" wrapText="1"/>
    </xf>
    <xf numFmtId="0" fontId="7" fillId="0" borderId="0" xfId="2" applyFont="1" applyBorder="1" applyAlignment="1">
      <alignment horizontal="right" wrapText="1"/>
    </xf>
    <xf numFmtId="0" fontId="7" fillId="0" borderId="17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2" applyFont="1"/>
    <xf numFmtId="0" fontId="21" fillId="0" borderId="0" xfId="2" applyFont="1" applyAlignment="1">
      <alignment horizontal="left"/>
    </xf>
    <xf numFmtId="0" fontId="21" fillId="0" borderId="0" xfId="2" applyFont="1" applyAlignment="1">
      <alignment horizontal="left"/>
    </xf>
    <xf numFmtId="0" fontId="7" fillId="0" borderId="31" xfId="2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/>
    </xf>
  </cellXfs>
  <cellStyles count="4">
    <cellStyle name="Įprastas" xfId="0" builtinId="0"/>
    <cellStyle name="Įprastas 2" xfId="3" xr:uid="{00000000-0005-0000-0000-000001000000}"/>
    <cellStyle name="Normal 2" xfId="1" xr:uid="{00000000-0005-0000-0000-000002000000}"/>
    <cellStyle name="Paprastas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zoomScaleNormal="100" workbookViewId="0">
      <selection activeCell="B1" sqref="B1:E3"/>
    </sheetView>
  </sheetViews>
  <sheetFormatPr defaultRowHeight="15" x14ac:dyDescent="0.25"/>
  <cols>
    <col min="1" max="1" width="11" style="1" customWidth="1"/>
    <col min="2" max="2" width="50.5703125" style="1" customWidth="1"/>
    <col min="3" max="3" width="3.85546875" style="1" customWidth="1"/>
    <col min="4" max="4" width="19.28515625" style="1" customWidth="1"/>
    <col min="5" max="5" width="19" style="1" customWidth="1"/>
    <col min="6" max="16384" width="9.140625" style="1"/>
  </cols>
  <sheetData>
    <row r="1" spans="1:5" ht="15.75" x14ac:dyDescent="0.25">
      <c r="B1" s="217" t="s">
        <v>585</v>
      </c>
      <c r="C1" s="217"/>
      <c r="D1" s="217"/>
      <c r="E1" s="217"/>
    </row>
    <row r="2" spans="1:5" ht="15.75" x14ac:dyDescent="0.25">
      <c r="B2" s="217" t="s">
        <v>586</v>
      </c>
      <c r="C2" s="217"/>
      <c r="D2" s="217"/>
      <c r="E2" s="217"/>
    </row>
    <row r="3" spans="1:5" ht="15.75" x14ac:dyDescent="0.25">
      <c r="B3" s="217" t="s">
        <v>584</v>
      </c>
      <c r="C3" s="217"/>
      <c r="D3" s="217"/>
      <c r="E3" s="217"/>
    </row>
    <row r="4" spans="1:5" ht="9" customHeight="1" x14ac:dyDescent="0.25"/>
    <row r="5" spans="1:5" ht="15.75" x14ac:dyDescent="0.25">
      <c r="A5" s="218" t="s">
        <v>504</v>
      </c>
      <c r="B5" s="218"/>
      <c r="C5" s="218"/>
      <c r="D5" s="218"/>
      <c r="E5" s="218"/>
    </row>
    <row r="6" spans="1:5" ht="6.75" customHeight="1" x14ac:dyDescent="0.25"/>
    <row r="7" spans="1:5" ht="15.75" thickBot="1" x14ac:dyDescent="0.3">
      <c r="D7" s="2"/>
      <c r="E7" s="2" t="s">
        <v>468</v>
      </c>
    </row>
    <row r="8" spans="1:5" ht="53.25" customHeight="1" thickTop="1" thickBot="1" x14ac:dyDescent="0.3">
      <c r="A8" s="53" t="s">
        <v>0</v>
      </c>
      <c r="B8" s="52" t="s">
        <v>1</v>
      </c>
      <c r="C8" s="52" t="s">
        <v>2</v>
      </c>
      <c r="D8" s="120" t="s">
        <v>423</v>
      </c>
      <c r="E8" s="121" t="s">
        <v>424</v>
      </c>
    </row>
    <row r="9" spans="1:5" ht="15.75" thickTop="1" x14ac:dyDescent="0.25">
      <c r="A9" s="18" t="s">
        <v>3</v>
      </c>
      <c r="B9" s="18" t="s">
        <v>519</v>
      </c>
      <c r="C9" s="185">
        <v>1</v>
      </c>
      <c r="D9" s="107">
        <f>D10+D12+D16</f>
        <v>8138</v>
      </c>
      <c r="E9" s="107">
        <f>E10+E12+E16</f>
        <v>8695.2999999999993</v>
      </c>
    </row>
    <row r="10" spans="1:5" x14ac:dyDescent="0.25">
      <c r="A10" s="7" t="s">
        <v>4</v>
      </c>
      <c r="B10" s="7" t="s">
        <v>6</v>
      </c>
      <c r="C10" s="186">
        <v>2</v>
      </c>
      <c r="D10" s="108">
        <f>D11</f>
        <v>7319</v>
      </c>
      <c r="E10" s="108">
        <f>E11</f>
        <v>7637.4</v>
      </c>
    </row>
    <row r="11" spans="1:5" x14ac:dyDescent="0.25">
      <c r="A11" s="8" t="s">
        <v>5</v>
      </c>
      <c r="B11" s="8" t="s">
        <v>505</v>
      </c>
      <c r="C11" s="187">
        <v>3</v>
      </c>
      <c r="D11" s="109">
        <v>7319</v>
      </c>
      <c r="E11" s="109">
        <v>7637.4</v>
      </c>
    </row>
    <row r="12" spans="1:5" x14ac:dyDescent="0.25">
      <c r="A12" s="7" t="s">
        <v>7</v>
      </c>
      <c r="B12" s="7" t="s">
        <v>518</v>
      </c>
      <c r="C12" s="186">
        <v>4</v>
      </c>
      <c r="D12" s="108">
        <f>SUM(D13:D15)</f>
        <v>409</v>
      </c>
      <c r="E12" s="108">
        <f>SUM(E13:E15)</f>
        <v>644.40000000000009</v>
      </c>
    </row>
    <row r="13" spans="1:5" x14ac:dyDescent="0.25">
      <c r="A13" s="8" t="s">
        <v>8</v>
      </c>
      <c r="B13" s="8" t="s">
        <v>9</v>
      </c>
      <c r="C13" s="187">
        <v>5</v>
      </c>
      <c r="D13" s="109">
        <v>240</v>
      </c>
      <c r="E13" s="109">
        <v>263.60000000000002</v>
      </c>
    </row>
    <row r="14" spans="1:5" x14ac:dyDescent="0.25">
      <c r="A14" s="8" t="s">
        <v>10</v>
      </c>
      <c r="B14" s="8" t="s">
        <v>11</v>
      </c>
      <c r="C14" s="187">
        <v>6</v>
      </c>
      <c r="D14" s="109">
        <v>4</v>
      </c>
      <c r="E14" s="109">
        <v>3.7</v>
      </c>
    </row>
    <row r="15" spans="1:5" x14ac:dyDescent="0.25">
      <c r="A15" s="8" t="s">
        <v>12</v>
      </c>
      <c r="B15" s="8" t="s">
        <v>13</v>
      </c>
      <c r="C15" s="187">
        <v>7</v>
      </c>
      <c r="D15" s="109">
        <v>165</v>
      </c>
      <c r="E15" s="109">
        <v>377.1</v>
      </c>
    </row>
    <row r="16" spans="1:5" x14ac:dyDescent="0.25">
      <c r="A16" s="7" t="s">
        <v>14</v>
      </c>
      <c r="B16" s="7" t="s">
        <v>517</v>
      </c>
      <c r="C16" s="186">
        <v>8</v>
      </c>
      <c r="D16" s="108">
        <f>SUM(D17:D19)</f>
        <v>410</v>
      </c>
      <c r="E16" s="108">
        <f>SUM(E17:E19)</f>
        <v>413.5</v>
      </c>
    </row>
    <row r="17" spans="1:5" x14ac:dyDescent="0.25">
      <c r="A17" s="8" t="s">
        <v>15</v>
      </c>
      <c r="B17" s="8" t="s">
        <v>16</v>
      </c>
      <c r="C17" s="187">
        <v>9</v>
      </c>
      <c r="D17" s="109">
        <v>9</v>
      </c>
      <c r="E17" s="109">
        <v>8.4</v>
      </c>
    </row>
    <row r="18" spans="1:5" x14ac:dyDescent="0.25">
      <c r="A18" s="8" t="s">
        <v>17</v>
      </c>
      <c r="B18" s="8" t="s">
        <v>18</v>
      </c>
      <c r="C18" s="187">
        <v>10</v>
      </c>
      <c r="D18" s="109">
        <v>24</v>
      </c>
      <c r="E18" s="109">
        <v>29.5</v>
      </c>
    </row>
    <row r="19" spans="1:5" x14ac:dyDescent="0.25">
      <c r="A19" s="8" t="s">
        <v>19</v>
      </c>
      <c r="B19" s="8" t="s">
        <v>20</v>
      </c>
      <c r="C19" s="187">
        <v>11</v>
      </c>
      <c r="D19" s="109">
        <v>377</v>
      </c>
      <c r="E19" s="109">
        <v>375.6</v>
      </c>
    </row>
    <row r="20" spans="1:5" x14ac:dyDescent="0.25">
      <c r="A20" s="7" t="s">
        <v>21</v>
      </c>
      <c r="B20" s="7" t="s">
        <v>516</v>
      </c>
      <c r="C20" s="186">
        <v>12</v>
      </c>
      <c r="D20" s="108">
        <f>D21+D24</f>
        <v>7319.7000000000007</v>
      </c>
      <c r="E20" s="108">
        <f>E21+E24</f>
        <v>7238.4000000000015</v>
      </c>
    </row>
    <row r="21" spans="1:5" x14ac:dyDescent="0.25">
      <c r="A21" s="7" t="s">
        <v>372</v>
      </c>
      <c r="B21" s="10" t="s">
        <v>506</v>
      </c>
      <c r="C21" s="186">
        <v>13</v>
      </c>
      <c r="D21" s="108">
        <f>D22+D23</f>
        <v>544.4</v>
      </c>
      <c r="E21" s="108">
        <f>E22+E23</f>
        <v>507.29999999999995</v>
      </c>
    </row>
    <row r="22" spans="1:5" x14ac:dyDescent="0.25">
      <c r="A22" s="7" t="s">
        <v>373</v>
      </c>
      <c r="B22" s="10" t="s">
        <v>374</v>
      </c>
      <c r="C22" s="186">
        <v>14</v>
      </c>
      <c r="D22" s="108">
        <v>47.4</v>
      </c>
      <c r="E22" s="108">
        <v>46.9</v>
      </c>
    </row>
    <row r="23" spans="1:5" s="98" customFormat="1" x14ac:dyDescent="0.25">
      <c r="A23" s="7" t="s">
        <v>469</v>
      </c>
      <c r="B23" s="10" t="s">
        <v>470</v>
      </c>
      <c r="C23" s="186">
        <v>15</v>
      </c>
      <c r="D23" s="108">
        <v>497</v>
      </c>
      <c r="E23" s="108">
        <v>460.4</v>
      </c>
    </row>
    <row r="24" spans="1:5" x14ac:dyDescent="0.25">
      <c r="A24" s="7" t="s">
        <v>22</v>
      </c>
      <c r="B24" s="7" t="s">
        <v>515</v>
      </c>
      <c r="C24" s="12">
        <v>16</v>
      </c>
      <c r="D24" s="108">
        <f>D25+D54</f>
        <v>6775.3000000000011</v>
      </c>
      <c r="E24" s="108">
        <f>E25+E54</f>
        <v>6731.1000000000013</v>
      </c>
    </row>
    <row r="25" spans="1:5" x14ac:dyDescent="0.25">
      <c r="A25" s="7" t="s">
        <v>23</v>
      </c>
      <c r="B25" s="7" t="s">
        <v>514</v>
      </c>
      <c r="C25" s="12">
        <v>17</v>
      </c>
      <c r="D25" s="108">
        <f>D26+D52+D53</f>
        <v>6128.2000000000007</v>
      </c>
      <c r="E25" s="108">
        <f>E26+E52+E53</f>
        <v>6084.0000000000009</v>
      </c>
    </row>
    <row r="26" spans="1:5" x14ac:dyDescent="0.25">
      <c r="A26" s="8" t="s">
        <v>24</v>
      </c>
      <c r="B26" s="184" t="s">
        <v>513</v>
      </c>
      <c r="C26" s="13">
        <v>18</v>
      </c>
      <c r="D26" s="109">
        <f>D27+D50+D51</f>
        <v>5190.1000000000004</v>
      </c>
      <c r="E26" s="109">
        <f>E27+E50+E51</f>
        <v>5151.7000000000007</v>
      </c>
    </row>
    <row r="27" spans="1:5" ht="29.25" x14ac:dyDescent="0.25">
      <c r="A27" s="8"/>
      <c r="B27" s="10" t="s">
        <v>25</v>
      </c>
      <c r="C27" s="12">
        <v>19</v>
      </c>
      <c r="D27" s="108">
        <f>SUM(D28:D49)</f>
        <v>1595.3</v>
      </c>
      <c r="E27" s="108">
        <f>SUM(E28:E49)</f>
        <v>1561.7</v>
      </c>
    </row>
    <row r="28" spans="1:5" x14ac:dyDescent="0.25">
      <c r="A28" s="8"/>
      <c r="B28" s="3" t="s">
        <v>354</v>
      </c>
      <c r="C28" s="13">
        <v>20</v>
      </c>
      <c r="D28" s="109">
        <v>0.5</v>
      </c>
      <c r="E28" s="109">
        <v>0.5</v>
      </c>
    </row>
    <row r="29" spans="1:5" x14ac:dyDescent="0.25">
      <c r="A29" s="8"/>
      <c r="B29" s="5" t="s">
        <v>355</v>
      </c>
      <c r="C29" s="13">
        <v>21</v>
      </c>
      <c r="D29" s="109">
        <v>7.3</v>
      </c>
      <c r="E29" s="109">
        <v>7.3</v>
      </c>
    </row>
    <row r="30" spans="1:5" ht="29.1" customHeight="1" x14ac:dyDescent="0.25">
      <c r="A30" s="8"/>
      <c r="B30" s="3" t="s">
        <v>356</v>
      </c>
      <c r="C30" s="13">
        <v>22</v>
      </c>
      <c r="D30" s="109">
        <v>7.8</v>
      </c>
      <c r="E30" s="109">
        <v>7.8</v>
      </c>
    </row>
    <row r="31" spans="1:5" ht="29.1" customHeight="1" x14ac:dyDescent="0.25">
      <c r="A31" s="8"/>
      <c r="B31" s="4" t="s">
        <v>357</v>
      </c>
      <c r="C31" s="13">
        <v>23</v>
      </c>
      <c r="D31" s="109">
        <v>110.7</v>
      </c>
      <c r="E31" s="109">
        <v>97.6</v>
      </c>
    </row>
    <row r="32" spans="1:5" x14ac:dyDescent="0.25">
      <c r="A32" s="8"/>
      <c r="B32" s="4" t="s">
        <v>358</v>
      </c>
      <c r="C32" s="13">
        <v>24</v>
      </c>
      <c r="D32" s="109">
        <v>188.7</v>
      </c>
      <c r="E32" s="109">
        <v>175.4</v>
      </c>
    </row>
    <row r="33" spans="1:5" x14ac:dyDescent="0.25">
      <c r="A33" s="8"/>
      <c r="B33" s="4" t="s">
        <v>359</v>
      </c>
      <c r="C33" s="13">
        <v>25</v>
      </c>
      <c r="D33" s="109">
        <v>334</v>
      </c>
      <c r="E33" s="109">
        <v>329.1</v>
      </c>
    </row>
    <row r="34" spans="1:5" x14ac:dyDescent="0.25">
      <c r="A34" s="8"/>
      <c r="B34" s="4" t="s">
        <v>360</v>
      </c>
      <c r="C34" s="13">
        <v>26</v>
      </c>
      <c r="D34" s="109">
        <v>68.2</v>
      </c>
      <c r="E34" s="109">
        <v>68.2</v>
      </c>
    </row>
    <row r="35" spans="1:5" x14ac:dyDescent="0.25">
      <c r="A35" s="8"/>
      <c r="B35" s="4" t="s">
        <v>361</v>
      </c>
      <c r="C35" s="13">
        <v>27</v>
      </c>
      <c r="D35" s="109">
        <v>12.6</v>
      </c>
      <c r="E35" s="109">
        <v>12.6</v>
      </c>
    </row>
    <row r="36" spans="1:5" ht="29.1" customHeight="1" x14ac:dyDescent="0.25">
      <c r="A36" s="8"/>
      <c r="B36" s="4" t="s">
        <v>362</v>
      </c>
      <c r="C36" s="13">
        <v>28</v>
      </c>
      <c r="D36" s="109">
        <v>143.4</v>
      </c>
      <c r="E36" s="109">
        <v>142.80000000000001</v>
      </c>
    </row>
    <row r="37" spans="1:5" x14ac:dyDescent="0.25">
      <c r="A37" s="8"/>
      <c r="B37" s="3" t="s">
        <v>363</v>
      </c>
      <c r="C37" s="13">
        <v>29</v>
      </c>
      <c r="D37" s="109">
        <v>21.4</v>
      </c>
      <c r="E37" s="109">
        <v>21.4</v>
      </c>
    </row>
    <row r="38" spans="1:5" x14ac:dyDescent="0.25">
      <c r="A38" s="8"/>
      <c r="B38" s="3" t="s">
        <v>364</v>
      </c>
      <c r="C38" s="13">
        <v>30</v>
      </c>
      <c r="D38" s="109">
        <v>5.9</v>
      </c>
      <c r="E38" s="109">
        <v>5.9</v>
      </c>
    </row>
    <row r="39" spans="1:5" ht="29.1" customHeight="1" x14ac:dyDescent="0.25">
      <c r="A39" s="8"/>
      <c r="B39" s="11" t="s">
        <v>365</v>
      </c>
      <c r="C39" s="13">
        <v>31</v>
      </c>
      <c r="D39" s="109">
        <v>0.3</v>
      </c>
      <c r="E39" s="109">
        <v>0.3</v>
      </c>
    </row>
    <row r="40" spans="1:5" x14ac:dyDescent="0.25">
      <c r="A40" s="8"/>
      <c r="B40" s="3" t="s">
        <v>366</v>
      </c>
      <c r="C40" s="13">
        <v>32</v>
      </c>
      <c r="D40" s="109">
        <v>15.7</v>
      </c>
      <c r="E40" s="109">
        <v>15.7</v>
      </c>
    </row>
    <row r="41" spans="1:5" x14ac:dyDescent="0.25">
      <c r="A41" s="8"/>
      <c r="B41" s="3" t="s">
        <v>367</v>
      </c>
      <c r="C41" s="13">
        <v>33</v>
      </c>
      <c r="D41" s="183">
        <v>234.7</v>
      </c>
      <c r="E41" s="183">
        <v>234.7</v>
      </c>
    </row>
    <row r="42" spans="1:5" ht="45" x14ac:dyDescent="0.25">
      <c r="A42" s="8"/>
      <c r="B42" s="3" t="s">
        <v>368</v>
      </c>
      <c r="C42" s="13">
        <v>34</v>
      </c>
      <c r="D42" s="109">
        <v>7.6</v>
      </c>
      <c r="E42" s="109">
        <v>7.6</v>
      </c>
    </row>
    <row r="43" spans="1:5" x14ac:dyDescent="0.25">
      <c r="A43" s="8"/>
      <c r="B43" s="3" t="s">
        <v>369</v>
      </c>
      <c r="C43" s="13">
        <v>35</v>
      </c>
      <c r="D43" s="109">
        <v>158.1</v>
      </c>
      <c r="E43" s="109">
        <v>158.1</v>
      </c>
    </row>
    <row r="44" spans="1:5" x14ac:dyDescent="0.25">
      <c r="A44" s="8"/>
      <c r="B44" s="4" t="s">
        <v>370</v>
      </c>
      <c r="C44" s="13">
        <v>36</v>
      </c>
      <c r="D44" s="109">
        <v>186</v>
      </c>
      <c r="E44" s="109">
        <v>186</v>
      </c>
    </row>
    <row r="45" spans="1:5" ht="29.1" customHeight="1" x14ac:dyDescent="0.25">
      <c r="A45" s="8"/>
      <c r="B45" s="4" t="s">
        <v>371</v>
      </c>
      <c r="C45" s="13">
        <v>37</v>
      </c>
      <c r="D45" s="109">
        <v>10.8</v>
      </c>
      <c r="E45" s="109">
        <v>10.8</v>
      </c>
    </row>
    <row r="46" spans="1:5" s="98" customFormat="1" ht="29.1" customHeight="1" x14ac:dyDescent="0.25">
      <c r="A46" s="99"/>
      <c r="B46" s="101" t="s">
        <v>430</v>
      </c>
      <c r="C46" s="100">
        <v>38</v>
      </c>
      <c r="D46" s="109">
        <v>0.7</v>
      </c>
      <c r="E46" s="109">
        <v>0</v>
      </c>
    </row>
    <row r="47" spans="1:5" ht="15.75" customHeight="1" x14ac:dyDescent="0.25">
      <c r="A47" s="8"/>
      <c r="B47" s="80" t="s">
        <v>414</v>
      </c>
      <c r="C47" s="13">
        <v>39</v>
      </c>
      <c r="D47" s="109">
        <v>48.9</v>
      </c>
      <c r="E47" s="109">
        <v>48.9</v>
      </c>
    </row>
    <row r="48" spans="1:5" ht="15" customHeight="1" x14ac:dyDescent="0.25">
      <c r="A48" s="8"/>
      <c r="B48" s="80" t="s">
        <v>415</v>
      </c>
      <c r="C48" s="13">
        <v>40</v>
      </c>
      <c r="D48" s="109">
        <v>30</v>
      </c>
      <c r="E48" s="109">
        <v>30</v>
      </c>
    </row>
    <row r="49" spans="1:5" s="98" customFormat="1" ht="15" customHeight="1" x14ac:dyDescent="0.25">
      <c r="A49" s="99"/>
      <c r="B49" s="101" t="s">
        <v>507</v>
      </c>
      <c r="C49" s="100">
        <v>41</v>
      </c>
      <c r="D49" s="109">
        <v>2</v>
      </c>
      <c r="E49" s="109">
        <v>1</v>
      </c>
    </row>
    <row r="50" spans="1:5" x14ac:dyDescent="0.25">
      <c r="A50" s="8"/>
      <c r="B50" s="10" t="s">
        <v>43</v>
      </c>
      <c r="C50" s="12">
        <v>42</v>
      </c>
      <c r="D50" s="108">
        <v>3247.7</v>
      </c>
      <c r="E50" s="108">
        <v>3242.9</v>
      </c>
    </row>
    <row r="51" spans="1:5" x14ac:dyDescent="0.25">
      <c r="A51" s="8"/>
      <c r="B51" s="10" t="s">
        <v>429</v>
      </c>
      <c r="C51" s="12">
        <v>43</v>
      </c>
      <c r="D51" s="108">
        <v>347.1</v>
      </c>
      <c r="E51" s="108">
        <v>347.1</v>
      </c>
    </row>
    <row r="52" spans="1:5" x14ac:dyDescent="0.25">
      <c r="A52" s="8" t="s">
        <v>44</v>
      </c>
      <c r="B52" s="8" t="s">
        <v>45</v>
      </c>
      <c r="C52" s="102">
        <v>44</v>
      </c>
      <c r="D52" s="109">
        <v>724</v>
      </c>
      <c r="E52" s="109">
        <v>724</v>
      </c>
    </row>
    <row r="53" spans="1:5" x14ac:dyDescent="0.25">
      <c r="A53" s="8" t="s">
        <v>416</v>
      </c>
      <c r="B53" s="8" t="s">
        <v>428</v>
      </c>
      <c r="C53" s="13">
        <v>45</v>
      </c>
      <c r="D53" s="109">
        <v>214.1</v>
      </c>
      <c r="E53" s="109">
        <v>208.3</v>
      </c>
    </row>
    <row r="54" spans="1:5" x14ac:dyDescent="0.25">
      <c r="A54" s="7" t="s">
        <v>46</v>
      </c>
      <c r="B54" s="7" t="s">
        <v>511</v>
      </c>
      <c r="C54" s="12">
        <v>46</v>
      </c>
      <c r="D54" s="108">
        <f>D55</f>
        <v>647.1</v>
      </c>
      <c r="E54" s="108">
        <f>E55</f>
        <v>647.1</v>
      </c>
    </row>
    <row r="55" spans="1:5" x14ac:dyDescent="0.25">
      <c r="A55" s="8" t="s">
        <v>47</v>
      </c>
      <c r="B55" s="8" t="s">
        <v>512</v>
      </c>
      <c r="C55" s="13">
        <v>47</v>
      </c>
      <c r="D55" s="109">
        <f>D56</f>
        <v>647.1</v>
      </c>
      <c r="E55" s="109">
        <f>E56</f>
        <v>647.1</v>
      </c>
    </row>
    <row r="56" spans="1:5" ht="29.1" customHeight="1" x14ac:dyDescent="0.25">
      <c r="A56" s="8"/>
      <c r="B56" s="9" t="s">
        <v>48</v>
      </c>
      <c r="C56" s="13">
        <v>48</v>
      </c>
      <c r="D56" s="109">
        <f>SUM(D57:D57)</f>
        <v>647.1</v>
      </c>
      <c r="E56" s="109">
        <f>SUM(E57:E57)</f>
        <v>647.1</v>
      </c>
    </row>
    <row r="57" spans="1:5" ht="15.75" customHeight="1" x14ac:dyDescent="0.25">
      <c r="A57" s="8"/>
      <c r="B57" s="6" t="s">
        <v>425</v>
      </c>
      <c r="C57" s="13">
        <v>49</v>
      </c>
      <c r="D57" s="109">
        <v>647.1</v>
      </c>
      <c r="E57" s="109">
        <v>647.1</v>
      </c>
    </row>
    <row r="58" spans="1:5" x14ac:dyDescent="0.25">
      <c r="A58" s="7" t="s">
        <v>49</v>
      </c>
      <c r="B58" s="7" t="s">
        <v>510</v>
      </c>
      <c r="C58" s="12">
        <v>50</v>
      </c>
      <c r="D58" s="108">
        <f>D59+D67+D70+D71</f>
        <v>344</v>
      </c>
      <c r="E58" s="108">
        <f>E59+E67+E70+E71</f>
        <v>361.2</v>
      </c>
    </row>
    <row r="59" spans="1:5" x14ac:dyDescent="0.25">
      <c r="A59" s="7" t="s">
        <v>50</v>
      </c>
      <c r="B59" s="7" t="s">
        <v>509</v>
      </c>
      <c r="C59" s="12">
        <v>51</v>
      </c>
      <c r="D59" s="108">
        <f>D60+D63</f>
        <v>54</v>
      </c>
      <c r="E59" s="108">
        <f>E60+E63</f>
        <v>61</v>
      </c>
    </row>
    <row r="60" spans="1:5" x14ac:dyDescent="0.25">
      <c r="A60" s="8" t="s">
        <v>51</v>
      </c>
      <c r="B60" s="8" t="s">
        <v>52</v>
      </c>
      <c r="C60" s="13">
        <v>52</v>
      </c>
      <c r="D60" s="109">
        <f>D61+D62</f>
        <v>0</v>
      </c>
      <c r="E60" s="109">
        <f>E61+E62</f>
        <v>1.1000000000000001</v>
      </c>
    </row>
    <row r="61" spans="1:5" x14ac:dyDescent="0.25">
      <c r="A61" s="8" t="s">
        <v>427</v>
      </c>
      <c r="B61" s="8" t="s">
        <v>426</v>
      </c>
      <c r="C61" s="102">
        <v>53</v>
      </c>
      <c r="D61" s="109"/>
      <c r="E61" s="109">
        <v>0.9</v>
      </c>
    </row>
    <row r="62" spans="1:5" x14ac:dyDescent="0.25">
      <c r="A62" s="8" t="s">
        <v>53</v>
      </c>
      <c r="B62" s="8" t="s">
        <v>54</v>
      </c>
      <c r="C62" s="13">
        <v>54</v>
      </c>
      <c r="D62" s="109"/>
      <c r="E62" s="109">
        <v>0.2</v>
      </c>
    </row>
    <row r="63" spans="1:5" x14ac:dyDescent="0.25">
      <c r="A63" s="8" t="s">
        <v>55</v>
      </c>
      <c r="B63" s="8" t="s">
        <v>56</v>
      </c>
      <c r="C63" s="13">
        <v>55</v>
      </c>
      <c r="D63" s="109">
        <f>D64+D65+D66</f>
        <v>54</v>
      </c>
      <c r="E63" s="109">
        <f>E64+E65+E66</f>
        <v>59.9</v>
      </c>
    </row>
    <row r="64" spans="1:5" ht="29.1" customHeight="1" x14ac:dyDescent="0.25">
      <c r="A64" s="8" t="s">
        <v>57</v>
      </c>
      <c r="B64" s="9" t="s">
        <v>58</v>
      </c>
      <c r="C64" s="13">
        <v>56</v>
      </c>
      <c r="D64" s="109">
        <v>40</v>
      </c>
      <c r="E64" s="109">
        <v>41.9</v>
      </c>
    </row>
    <row r="65" spans="1:5" x14ac:dyDescent="0.25">
      <c r="A65" s="8" t="s">
        <v>59</v>
      </c>
      <c r="B65" s="8" t="s">
        <v>60</v>
      </c>
      <c r="C65" s="13">
        <v>57</v>
      </c>
      <c r="D65" s="109">
        <v>11</v>
      </c>
      <c r="E65" s="109">
        <v>11.4</v>
      </c>
    </row>
    <row r="66" spans="1:5" x14ac:dyDescent="0.25">
      <c r="A66" s="8" t="s">
        <v>61</v>
      </c>
      <c r="B66" s="8" t="s">
        <v>62</v>
      </c>
      <c r="C66" s="13">
        <v>58</v>
      </c>
      <c r="D66" s="109">
        <v>3</v>
      </c>
      <c r="E66" s="109">
        <v>6.6</v>
      </c>
    </row>
    <row r="67" spans="1:5" x14ac:dyDescent="0.25">
      <c r="A67" s="7" t="s">
        <v>63</v>
      </c>
      <c r="B67" s="7" t="s">
        <v>64</v>
      </c>
      <c r="C67" s="12">
        <v>59</v>
      </c>
      <c r="D67" s="108">
        <f>SUM(D68:D69)</f>
        <v>282</v>
      </c>
      <c r="E67" s="108">
        <f>SUM(E68:E69)</f>
        <v>253.39999999999998</v>
      </c>
    </row>
    <row r="68" spans="1:5" x14ac:dyDescent="0.25">
      <c r="A68" s="97" t="s">
        <v>471</v>
      </c>
      <c r="B68" s="8" t="s">
        <v>64</v>
      </c>
      <c r="C68" s="13">
        <v>60</v>
      </c>
      <c r="D68" s="109">
        <v>262.5</v>
      </c>
      <c r="E68" s="109">
        <v>238.7</v>
      </c>
    </row>
    <row r="69" spans="1:5" x14ac:dyDescent="0.25">
      <c r="A69" s="8" t="s">
        <v>65</v>
      </c>
      <c r="B69" s="99" t="s">
        <v>66</v>
      </c>
      <c r="C69" s="13">
        <v>61</v>
      </c>
      <c r="D69" s="109">
        <v>19.5</v>
      </c>
      <c r="E69" s="109">
        <v>14.7</v>
      </c>
    </row>
    <row r="70" spans="1:5" x14ac:dyDescent="0.25">
      <c r="A70" s="7" t="s">
        <v>67</v>
      </c>
      <c r="B70" s="7" t="s">
        <v>68</v>
      </c>
      <c r="C70" s="12">
        <v>62</v>
      </c>
      <c r="D70" s="108"/>
      <c r="E70" s="108">
        <v>14.2</v>
      </c>
    </row>
    <row r="71" spans="1:5" x14ac:dyDescent="0.25">
      <c r="A71" s="7" t="s">
        <v>69</v>
      </c>
      <c r="B71" s="7" t="s">
        <v>70</v>
      </c>
      <c r="C71" s="12">
        <v>63</v>
      </c>
      <c r="D71" s="108">
        <v>8</v>
      </c>
      <c r="E71" s="108">
        <v>32.6</v>
      </c>
    </row>
    <row r="72" spans="1:5" x14ac:dyDescent="0.25">
      <c r="A72" s="7"/>
      <c r="B72" s="7" t="s">
        <v>417</v>
      </c>
      <c r="C72" s="12">
        <v>64</v>
      </c>
      <c r="D72" s="108">
        <f>D73</f>
        <v>14</v>
      </c>
      <c r="E72" s="108">
        <f>E73</f>
        <v>19</v>
      </c>
    </row>
    <row r="73" spans="1:5" ht="29.1" customHeight="1" x14ac:dyDescent="0.25">
      <c r="A73" s="7" t="s">
        <v>71</v>
      </c>
      <c r="B73" s="10" t="s">
        <v>508</v>
      </c>
      <c r="C73" s="12">
        <v>65</v>
      </c>
      <c r="D73" s="108">
        <f>D74</f>
        <v>14</v>
      </c>
      <c r="E73" s="108">
        <f>E74</f>
        <v>19</v>
      </c>
    </row>
    <row r="74" spans="1:5" x14ac:dyDescent="0.25">
      <c r="A74" s="8" t="s">
        <v>72</v>
      </c>
      <c r="B74" s="8" t="s">
        <v>418</v>
      </c>
      <c r="C74" s="13">
        <v>66</v>
      </c>
      <c r="D74" s="109">
        <f>D75+D76</f>
        <v>14</v>
      </c>
      <c r="E74" s="109">
        <f>E75+E76</f>
        <v>19</v>
      </c>
    </row>
    <row r="75" spans="1:5" x14ac:dyDescent="0.25">
      <c r="A75" s="14" t="s">
        <v>73</v>
      </c>
      <c r="B75" s="14" t="s">
        <v>74</v>
      </c>
      <c r="C75" s="15">
        <v>67</v>
      </c>
      <c r="D75" s="110">
        <v>14</v>
      </c>
      <c r="E75" s="110">
        <v>15.2</v>
      </c>
    </row>
    <row r="76" spans="1:5" ht="15.75" thickBot="1" x14ac:dyDescent="0.3">
      <c r="A76" s="14" t="s">
        <v>376</v>
      </c>
      <c r="B76" s="14" t="s">
        <v>377</v>
      </c>
      <c r="C76" s="15">
        <v>68</v>
      </c>
      <c r="D76" s="110"/>
      <c r="E76" s="110">
        <v>3.8</v>
      </c>
    </row>
    <row r="77" spans="1:5" ht="15.75" thickBot="1" x14ac:dyDescent="0.3">
      <c r="A77" s="16"/>
      <c r="B77" s="17" t="s">
        <v>75</v>
      </c>
      <c r="C77" s="20">
        <v>69</v>
      </c>
      <c r="D77" s="119">
        <f>D9+D20+D58+D72</f>
        <v>15815.7</v>
      </c>
      <c r="E77" s="111">
        <f>E9+E20+E58+E72</f>
        <v>16313.900000000001</v>
      </c>
    </row>
    <row r="78" spans="1:5" x14ac:dyDescent="0.25">
      <c r="A78" s="18"/>
      <c r="B78" s="18" t="s">
        <v>76</v>
      </c>
      <c r="C78" s="19">
        <v>70</v>
      </c>
      <c r="D78" s="107">
        <f t="shared" ref="D78:E80" si="0">D79</f>
        <v>412</v>
      </c>
      <c r="E78" s="107">
        <f t="shared" si="0"/>
        <v>127</v>
      </c>
    </row>
    <row r="79" spans="1:5" ht="29.1" customHeight="1" x14ac:dyDescent="0.25">
      <c r="A79" s="7" t="s">
        <v>77</v>
      </c>
      <c r="B79" s="10" t="s">
        <v>78</v>
      </c>
      <c r="C79" s="12">
        <v>71</v>
      </c>
      <c r="D79" s="108">
        <f t="shared" si="0"/>
        <v>412</v>
      </c>
      <c r="E79" s="108">
        <f t="shared" si="0"/>
        <v>127</v>
      </c>
    </row>
    <row r="80" spans="1:5" x14ac:dyDescent="0.25">
      <c r="A80" s="7" t="s">
        <v>79</v>
      </c>
      <c r="B80" s="7" t="s">
        <v>80</v>
      </c>
      <c r="C80" s="12">
        <v>72</v>
      </c>
      <c r="D80" s="112">
        <f t="shared" si="0"/>
        <v>412</v>
      </c>
      <c r="E80" s="112">
        <f t="shared" si="0"/>
        <v>127</v>
      </c>
    </row>
    <row r="81" spans="1:5" x14ac:dyDescent="0.25">
      <c r="A81" s="99" t="s">
        <v>81</v>
      </c>
      <c r="B81" s="99" t="s">
        <v>82</v>
      </c>
      <c r="C81" s="100">
        <v>73</v>
      </c>
      <c r="D81" s="109">
        <v>412</v>
      </c>
      <c r="E81" s="109">
        <v>127</v>
      </c>
    </row>
    <row r="82" spans="1:5" s="98" customFormat="1" x14ac:dyDescent="0.25">
      <c r="A82" s="99"/>
      <c r="B82" s="113" t="s">
        <v>472</v>
      </c>
      <c r="C82" s="114">
        <v>74</v>
      </c>
      <c r="D82" s="115">
        <v>873</v>
      </c>
      <c r="E82" s="115">
        <v>873</v>
      </c>
    </row>
    <row r="83" spans="1:5" s="98" customFormat="1" ht="30" thickBot="1" x14ac:dyDescent="0.3">
      <c r="A83" s="14"/>
      <c r="B83" s="118" t="s">
        <v>473</v>
      </c>
      <c r="C83" s="116">
        <v>75</v>
      </c>
      <c r="D83" s="117">
        <v>728.6</v>
      </c>
      <c r="E83" s="117">
        <v>873</v>
      </c>
    </row>
    <row r="84" spans="1:5" ht="15.75" thickBot="1" x14ac:dyDescent="0.3">
      <c r="A84" s="16"/>
      <c r="B84" s="17" t="s">
        <v>83</v>
      </c>
      <c r="C84" s="20">
        <v>76</v>
      </c>
      <c r="D84" s="119">
        <f>D77+D78+D82</f>
        <v>17100.7</v>
      </c>
      <c r="E84" s="111">
        <f>E77+E78+E82</f>
        <v>17313.900000000001</v>
      </c>
    </row>
    <row r="85" spans="1:5" x14ac:dyDescent="0.25">
      <c r="A85" s="190" t="s">
        <v>84</v>
      </c>
      <c r="B85" s="190"/>
      <c r="C85" s="190"/>
      <c r="D85" s="190"/>
    </row>
    <row r="87" spans="1:5" s="98" customFormat="1" x14ac:dyDescent="0.25"/>
    <row r="88" spans="1:5" s="98" customFormat="1" x14ac:dyDescent="0.25"/>
    <row r="89" spans="1:5" s="98" customFormat="1" x14ac:dyDescent="0.25"/>
    <row r="90" spans="1:5" s="98" customFormat="1" x14ac:dyDescent="0.25"/>
    <row r="91" spans="1:5" s="98" customFormat="1" x14ac:dyDescent="0.25"/>
    <row r="92" spans="1:5" s="98" customFormat="1" x14ac:dyDescent="0.25"/>
    <row r="93" spans="1:5" s="98" customFormat="1" x14ac:dyDescent="0.25"/>
    <row r="94" spans="1:5" s="98" customFormat="1" x14ac:dyDescent="0.25"/>
    <row r="95" spans="1:5" s="98" customFormat="1" x14ac:dyDescent="0.25"/>
    <row r="96" spans="1:5" s="98" customFormat="1" x14ac:dyDescent="0.25"/>
    <row r="97" spans="1:1" x14ac:dyDescent="0.25">
      <c r="A97" s="1" t="s">
        <v>375</v>
      </c>
    </row>
  </sheetData>
  <mergeCells count="5">
    <mergeCell ref="A85:D85"/>
    <mergeCell ref="A5:E5"/>
    <mergeCell ref="B3:E3"/>
    <mergeCell ref="B2:E2"/>
    <mergeCell ref="B1:E1"/>
  </mergeCells>
  <phoneticPr fontId="0" type="noConversion"/>
  <printOptions horizontalCentered="1"/>
  <pageMargins left="1.1811023622047245" right="0.39370078740157483" top="0.78740157480314965" bottom="0.78740157480314965" header="0.31496062992125984" footer="0.31496062992125984"/>
  <pageSetup paperSize="9" scale="82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2"/>
  <sheetViews>
    <sheetView topLeftCell="A283" zoomScale="90" zoomScaleNormal="90" workbookViewId="0">
      <selection activeCell="F315" sqref="F315"/>
    </sheetView>
  </sheetViews>
  <sheetFormatPr defaultRowHeight="12.75" x14ac:dyDescent="0.2"/>
  <cols>
    <col min="1" max="1" width="6.7109375" style="21" customWidth="1"/>
    <col min="2" max="2" width="49.5703125" style="21" customWidth="1"/>
    <col min="3" max="4" width="11.7109375" style="21" customWidth="1"/>
    <col min="5" max="5" width="10.7109375" style="21" customWidth="1"/>
    <col min="6" max="6" width="8.7109375" style="21" customWidth="1"/>
    <col min="7" max="8" width="11.7109375" style="21" customWidth="1"/>
    <col min="9" max="9" width="10.7109375" style="21" customWidth="1"/>
    <col min="10" max="10" width="8.7109375" style="21" customWidth="1"/>
    <col min="11" max="11" width="9.140625" style="21" customWidth="1"/>
    <col min="12" max="16384" width="9.140625" style="21"/>
  </cols>
  <sheetData>
    <row r="1" spans="1:11" ht="14.25" customHeight="1" x14ac:dyDescent="0.25">
      <c r="C1" s="40"/>
      <c r="F1" s="221" t="s">
        <v>113</v>
      </c>
      <c r="G1" s="221"/>
      <c r="H1" s="221"/>
      <c r="I1" s="219"/>
      <c r="J1" s="219"/>
    </row>
    <row r="2" spans="1:11" ht="15.75" x14ac:dyDescent="0.25">
      <c r="C2" s="41"/>
      <c r="D2" s="22"/>
      <c r="E2" s="22"/>
      <c r="F2" s="221" t="s">
        <v>114</v>
      </c>
      <c r="G2" s="221"/>
      <c r="H2" s="221"/>
      <c r="I2" s="221"/>
      <c r="J2" s="219"/>
    </row>
    <row r="3" spans="1:11" ht="15.75" x14ac:dyDescent="0.25">
      <c r="C3" s="41"/>
      <c r="D3" s="22"/>
      <c r="E3" s="22"/>
      <c r="F3" s="221" t="s">
        <v>587</v>
      </c>
      <c r="G3" s="221"/>
      <c r="H3" s="221"/>
      <c r="I3" s="221"/>
      <c r="J3" s="221"/>
      <c r="K3" s="221"/>
    </row>
    <row r="4" spans="1:11" ht="11.25" customHeight="1" x14ac:dyDescent="0.2">
      <c r="C4" s="22"/>
      <c r="D4" s="22"/>
      <c r="E4" s="22"/>
    </row>
    <row r="5" spans="1:11" ht="18" customHeight="1" x14ac:dyDescent="0.2">
      <c r="A5" s="192" t="s">
        <v>503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1" ht="13.5" customHeight="1" x14ac:dyDescent="0.2">
      <c r="B6" s="23"/>
      <c r="C6" s="23"/>
      <c r="D6" s="23"/>
      <c r="E6" s="24"/>
    </row>
    <row r="7" spans="1:11" ht="13.5" thickBot="1" x14ac:dyDescent="0.25">
      <c r="E7" s="193"/>
      <c r="F7" s="193"/>
      <c r="I7" s="193" t="s">
        <v>468</v>
      </c>
      <c r="J7" s="193"/>
    </row>
    <row r="8" spans="1:11" ht="15" x14ac:dyDescent="0.2">
      <c r="A8" s="195" t="s">
        <v>115</v>
      </c>
      <c r="B8" s="197" t="s">
        <v>116</v>
      </c>
      <c r="C8" s="198" t="s">
        <v>466</v>
      </c>
      <c r="D8" s="199"/>
      <c r="E8" s="199"/>
      <c r="F8" s="200"/>
      <c r="G8" s="198" t="s">
        <v>467</v>
      </c>
      <c r="H8" s="199"/>
      <c r="I8" s="199"/>
      <c r="J8" s="200"/>
    </row>
    <row r="9" spans="1:11" ht="12.95" customHeight="1" x14ac:dyDescent="0.2">
      <c r="A9" s="195"/>
      <c r="B9" s="197"/>
      <c r="C9" s="194" t="s">
        <v>83</v>
      </c>
      <c r="D9" s="195" t="s">
        <v>86</v>
      </c>
      <c r="E9" s="195"/>
      <c r="F9" s="196"/>
      <c r="G9" s="194" t="s">
        <v>83</v>
      </c>
      <c r="H9" s="195" t="s">
        <v>86</v>
      </c>
      <c r="I9" s="195"/>
      <c r="J9" s="196"/>
    </row>
    <row r="10" spans="1:11" ht="12.95" customHeight="1" x14ac:dyDescent="0.2">
      <c r="A10" s="195"/>
      <c r="B10" s="197"/>
      <c r="C10" s="194"/>
      <c r="D10" s="195" t="s">
        <v>87</v>
      </c>
      <c r="E10" s="195"/>
      <c r="F10" s="196" t="s">
        <v>88</v>
      </c>
      <c r="G10" s="194"/>
      <c r="H10" s="195" t="s">
        <v>87</v>
      </c>
      <c r="I10" s="195"/>
      <c r="J10" s="196" t="s">
        <v>88</v>
      </c>
    </row>
    <row r="11" spans="1:11" ht="35.25" customHeight="1" x14ac:dyDescent="0.2">
      <c r="A11" s="195"/>
      <c r="B11" s="197"/>
      <c r="C11" s="194"/>
      <c r="D11" s="56" t="s">
        <v>117</v>
      </c>
      <c r="E11" s="149" t="s">
        <v>465</v>
      </c>
      <c r="F11" s="196"/>
      <c r="G11" s="194"/>
      <c r="H11" s="56" t="s">
        <v>117</v>
      </c>
      <c r="I11" s="188" t="s">
        <v>465</v>
      </c>
      <c r="J11" s="196"/>
    </row>
    <row r="12" spans="1:11" x14ac:dyDescent="0.2">
      <c r="A12" s="25">
        <v>1</v>
      </c>
      <c r="B12" s="57">
        <v>2</v>
      </c>
      <c r="C12" s="73">
        <v>3</v>
      </c>
      <c r="D12" s="26">
        <v>4</v>
      </c>
      <c r="E12" s="25">
        <v>5</v>
      </c>
      <c r="F12" s="74">
        <v>6</v>
      </c>
      <c r="G12" s="73">
        <v>3</v>
      </c>
      <c r="H12" s="26">
        <v>4</v>
      </c>
      <c r="I12" s="25">
        <v>5</v>
      </c>
      <c r="J12" s="74">
        <v>6</v>
      </c>
    </row>
    <row r="13" spans="1:11" ht="12.95" customHeight="1" x14ac:dyDescent="0.2">
      <c r="A13" s="27" t="s">
        <v>119</v>
      </c>
      <c r="B13" s="58" t="s">
        <v>120</v>
      </c>
      <c r="C13" s="124">
        <f>D13+F13</f>
        <v>45.1</v>
      </c>
      <c r="D13" s="125">
        <f t="shared" ref="D13:J14" si="0">D14</f>
        <v>45.1</v>
      </c>
      <c r="E13" s="125">
        <f t="shared" si="0"/>
        <v>32.200000000000003</v>
      </c>
      <c r="F13" s="126">
        <f t="shared" si="0"/>
        <v>0</v>
      </c>
      <c r="G13" s="124">
        <f>H13+J13</f>
        <v>44.6</v>
      </c>
      <c r="H13" s="125">
        <f t="shared" si="0"/>
        <v>44.6</v>
      </c>
      <c r="I13" s="125">
        <f t="shared" si="0"/>
        <v>32.1</v>
      </c>
      <c r="J13" s="126">
        <f t="shared" si="0"/>
        <v>0</v>
      </c>
    </row>
    <row r="14" spans="1:11" ht="25.5" x14ac:dyDescent="0.2">
      <c r="A14" s="44" t="s">
        <v>3</v>
      </c>
      <c r="B14" s="59" t="s">
        <v>121</v>
      </c>
      <c r="C14" s="124">
        <f t="shared" ref="C14:C92" si="1">D14+F14</f>
        <v>45.1</v>
      </c>
      <c r="D14" s="125">
        <f t="shared" si="0"/>
        <v>45.1</v>
      </c>
      <c r="E14" s="125">
        <f t="shared" si="0"/>
        <v>32.200000000000003</v>
      </c>
      <c r="F14" s="126">
        <f t="shared" si="0"/>
        <v>0</v>
      </c>
      <c r="G14" s="124">
        <f t="shared" ref="G14:G92" si="2">H14+J14</f>
        <v>44.6</v>
      </c>
      <c r="H14" s="125">
        <f t="shared" si="0"/>
        <v>44.6</v>
      </c>
      <c r="I14" s="125">
        <f t="shared" si="0"/>
        <v>32.1</v>
      </c>
      <c r="J14" s="126">
        <f t="shared" si="0"/>
        <v>0</v>
      </c>
    </row>
    <row r="15" spans="1:11" ht="12.95" customHeight="1" x14ac:dyDescent="0.2">
      <c r="A15" s="28" t="s">
        <v>4</v>
      </c>
      <c r="B15" s="60" t="s">
        <v>353</v>
      </c>
      <c r="C15" s="127">
        <f t="shared" si="1"/>
        <v>45.1</v>
      </c>
      <c r="D15" s="128">
        <v>45.1</v>
      </c>
      <c r="E15" s="129">
        <v>32.200000000000003</v>
      </c>
      <c r="F15" s="130"/>
      <c r="G15" s="127">
        <f t="shared" si="2"/>
        <v>44.6</v>
      </c>
      <c r="H15" s="128">
        <v>44.6</v>
      </c>
      <c r="I15" s="129">
        <v>32.1</v>
      </c>
      <c r="J15" s="130"/>
    </row>
    <row r="16" spans="1:11" ht="12.95" customHeight="1" x14ac:dyDescent="0.2">
      <c r="A16" s="29" t="s">
        <v>122</v>
      </c>
      <c r="B16" s="61" t="s">
        <v>98</v>
      </c>
      <c r="C16" s="124">
        <f t="shared" si="1"/>
        <v>7199.6000000000013</v>
      </c>
      <c r="D16" s="125">
        <f>D17+D25+D51+D62+D75+D88</f>
        <v>5940.8000000000011</v>
      </c>
      <c r="E16" s="125">
        <f>E17+E25+E51+E62+E75+E88</f>
        <v>1101.6999999999998</v>
      </c>
      <c r="F16" s="126">
        <f>F17+F25+F51+F62+F75+F88</f>
        <v>1258.8</v>
      </c>
      <c r="G16" s="124">
        <f t="shared" si="2"/>
        <v>6451.1</v>
      </c>
      <c r="H16" s="125">
        <f>H17+H25+H51+H62+H75+H88</f>
        <v>5387.7000000000007</v>
      </c>
      <c r="I16" s="125">
        <f>I17+I25+I51+I62+I75+I88</f>
        <v>1092.3</v>
      </c>
      <c r="J16" s="126">
        <f>J17+J25+J51+J62+J75+J88</f>
        <v>1063.4000000000001</v>
      </c>
    </row>
    <row r="17" spans="1:10" ht="25.5" x14ac:dyDescent="0.2">
      <c r="A17" s="29" t="s">
        <v>123</v>
      </c>
      <c r="B17" s="59" t="s">
        <v>124</v>
      </c>
      <c r="C17" s="124">
        <f t="shared" si="1"/>
        <v>120.5</v>
      </c>
      <c r="D17" s="125">
        <f>SUM(D18:D24)</f>
        <v>120.5</v>
      </c>
      <c r="E17" s="125">
        <f t="shared" ref="E17:F17" si="3">SUM(E18:E24)</f>
        <v>0.5</v>
      </c>
      <c r="F17" s="125">
        <f t="shared" si="3"/>
        <v>0</v>
      </c>
      <c r="G17" s="124">
        <f t="shared" si="2"/>
        <v>95.4</v>
      </c>
      <c r="H17" s="125">
        <f>SUM(H18:H24)</f>
        <v>95.4</v>
      </c>
      <c r="I17" s="125">
        <f t="shared" ref="I17" si="4">SUM(I18:I24)</f>
        <v>0.5</v>
      </c>
      <c r="J17" s="126">
        <f t="shared" ref="J17" si="5">SUM(J18:J24)</f>
        <v>0</v>
      </c>
    </row>
    <row r="18" spans="1:10" ht="12.95" customHeight="1" x14ac:dyDescent="0.2">
      <c r="A18" s="30" t="s">
        <v>125</v>
      </c>
      <c r="B18" s="62" t="s">
        <v>496</v>
      </c>
      <c r="C18" s="127">
        <f t="shared" si="1"/>
        <v>62.6</v>
      </c>
      <c r="D18" s="128">
        <v>62.6</v>
      </c>
      <c r="E18" s="128">
        <v>0.5</v>
      </c>
      <c r="F18" s="131"/>
      <c r="G18" s="127">
        <f t="shared" si="2"/>
        <v>61.8</v>
      </c>
      <c r="H18" s="128">
        <v>61.8</v>
      </c>
      <c r="I18" s="128">
        <v>0.5</v>
      </c>
      <c r="J18" s="131"/>
    </row>
    <row r="19" spans="1:10" ht="12.95" customHeight="1" x14ac:dyDescent="0.2">
      <c r="A19" s="30" t="s">
        <v>126</v>
      </c>
      <c r="B19" s="62" t="s">
        <v>520</v>
      </c>
      <c r="C19" s="127">
        <f t="shared" si="1"/>
        <v>9</v>
      </c>
      <c r="D19" s="128">
        <v>9</v>
      </c>
      <c r="E19" s="128"/>
      <c r="F19" s="131"/>
      <c r="G19" s="127">
        <f t="shared" si="2"/>
        <v>9</v>
      </c>
      <c r="H19" s="128">
        <v>9</v>
      </c>
      <c r="I19" s="128"/>
      <c r="J19" s="131"/>
    </row>
    <row r="20" spans="1:10" ht="12.95" customHeight="1" x14ac:dyDescent="0.2">
      <c r="A20" s="30" t="s">
        <v>495</v>
      </c>
      <c r="B20" s="62" t="s">
        <v>523</v>
      </c>
      <c r="C20" s="127">
        <f t="shared" si="1"/>
        <v>13.1</v>
      </c>
      <c r="D20" s="128">
        <v>13.1</v>
      </c>
      <c r="E20" s="128"/>
      <c r="F20" s="131"/>
      <c r="G20" s="127">
        <f t="shared" si="2"/>
        <v>12.9</v>
      </c>
      <c r="H20" s="128">
        <v>12.9</v>
      </c>
      <c r="I20" s="128"/>
      <c r="J20" s="131"/>
    </row>
    <row r="21" spans="1:10" ht="26.25" customHeight="1" x14ac:dyDescent="0.2">
      <c r="A21" s="30" t="s">
        <v>524</v>
      </c>
      <c r="B21" s="63" t="s">
        <v>577</v>
      </c>
      <c r="C21" s="127">
        <f t="shared" si="1"/>
        <v>0.2</v>
      </c>
      <c r="D21" s="128">
        <v>0.2</v>
      </c>
      <c r="E21" s="128"/>
      <c r="F21" s="131"/>
      <c r="G21" s="127">
        <f t="shared" si="2"/>
        <v>0.2</v>
      </c>
      <c r="H21" s="128">
        <v>0.2</v>
      </c>
      <c r="I21" s="128"/>
      <c r="J21" s="131"/>
    </row>
    <row r="22" spans="1:10" ht="26.25" customHeight="1" x14ac:dyDescent="0.2">
      <c r="A22" s="30" t="s">
        <v>525</v>
      </c>
      <c r="B22" s="66" t="s">
        <v>195</v>
      </c>
      <c r="C22" s="127">
        <f t="shared" si="1"/>
        <v>24</v>
      </c>
      <c r="D22" s="128">
        <v>24</v>
      </c>
      <c r="E22" s="128"/>
      <c r="F22" s="131"/>
      <c r="G22" s="127">
        <f t="shared" si="2"/>
        <v>0</v>
      </c>
      <c r="H22" s="128"/>
      <c r="I22" s="128"/>
      <c r="J22" s="131"/>
    </row>
    <row r="23" spans="1:10" ht="12.95" customHeight="1" x14ac:dyDescent="0.2">
      <c r="A23" s="30" t="s">
        <v>526</v>
      </c>
      <c r="B23" s="63" t="s">
        <v>521</v>
      </c>
      <c r="C23" s="127">
        <f t="shared" si="1"/>
        <v>8.6999999999999993</v>
      </c>
      <c r="D23" s="128">
        <v>8.6999999999999993</v>
      </c>
      <c r="E23" s="128"/>
      <c r="F23" s="131"/>
      <c r="G23" s="127">
        <f t="shared" si="2"/>
        <v>8.6</v>
      </c>
      <c r="H23" s="128">
        <v>8.6</v>
      </c>
      <c r="I23" s="128"/>
      <c r="J23" s="131"/>
    </row>
    <row r="24" spans="1:10" ht="12.95" customHeight="1" x14ac:dyDescent="0.2">
      <c r="A24" s="30" t="s">
        <v>527</v>
      </c>
      <c r="B24" s="62" t="s">
        <v>522</v>
      </c>
      <c r="C24" s="127">
        <f t="shared" ref="C24" si="6">D24+F24</f>
        <v>2.9</v>
      </c>
      <c r="D24" s="128">
        <v>2.9</v>
      </c>
      <c r="E24" s="128"/>
      <c r="F24" s="131"/>
      <c r="G24" s="127">
        <f t="shared" ref="G24" si="7">H24+J24</f>
        <v>2.9</v>
      </c>
      <c r="H24" s="128">
        <v>2.9</v>
      </c>
      <c r="I24" s="128"/>
      <c r="J24" s="131"/>
    </row>
    <row r="25" spans="1:10" ht="25.5" x14ac:dyDescent="0.2">
      <c r="A25" s="29" t="s">
        <v>127</v>
      </c>
      <c r="B25" s="59" t="s">
        <v>128</v>
      </c>
      <c r="C25" s="124">
        <f t="shared" si="1"/>
        <v>2018.2</v>
      </c>
      <c r="D25" s="125">
        <f>SUM(D26:D50)</f>
        <v>1965.6000000000001</v>
      </c>
      <c r="E25" s="125">
        <f>SUM(E26:E50)</f>
        <v>147.89999999999998</v>
      </c>
      <c r="F25" s="126">
        <f>SUM(F26:F50)</f>
        <v>52.6</v>
      </c>
      <c r="G25" s="124">
        <f t="shared" si="2"/>
        <v>1949.8000000000002</v>
      </c>
      <c r="H25" s="125">
        <f>SUM(H26:H50)</f>
        <v>1904.9</v>
      </c>
      <c r="I25" s="125">
        <f>SUM(I26:I50)</f>
        <v>142.69999999999999</v>
      </c>
      <c r="J25" s="126">
        <f>SUM(J26:J50)</f>
        <v>44.9</v>
      </c>
    </row>
    <row r="26" spans="1:10" ht="51" x14ac:dyDescent="0.2">
      <c r="A26" s="31" t="s">
        <v>129</v>
      </c>
      <c r="B26" s="63" t="s">
        <v>130</v>
      </c>
      <c r="C26" s="127">
        <f t="shared" si="1"/>
        <v>12</v>
      </c>
      <c r="D26" s="128">
        <v>12</v>
      </c>
      <c r="E26" s="128"/>
      <c r="F26" s="131"/>
      <c r="G26" s="127">
        <f t="shared" si="2"/>
        <v>12</v>
      </c>
      <c r="H26" s="128">
        <v>12</v>
      </c>
      <c r="I26" s="128"/>
      <c r="J26" s="131"/>
    </row>
    <row r="27" spans="1:10" ht="25.5" x14ac:dyDescent="0.2">
      <c r="A27" s="31" t="s">
        <v>478</v>
      </c>
      <c r="B27" s="63" t="s">
        <v>131</v>
      </c>
      <c r="C27" s="127">
        <f t="shared" si="1"/>
        <v>3.2</v>
      </c>
      <c r="D27" s="128">
        <v>3.2</v>
      </c>
      <c r="E27" s="128"/>
      <c r="F27" s="131"/>
      <c r="G27" s="127">
        <f t="shared" si="2"/>
        <v>3.1</v>
      </c>
      <c r="H27" s="128">
        <v>3.1</v>
      </c>
      <c r="I27" s="128"/>
      <c r="J27" s="131"/>
    </row>
    <row r="28" spans="1:10" x14ac:dyDescent="0.2">
      <c r="A28" s="31" t="s">
        <v>419</v>
      </c>
      <c r="B28" s="63" t="s">
        <v>528</v>
      </c>
      <c r="C28" s="127">
        <f t="shared" si="1"/>
        <v>466.1</v>
      </c>
      <c r="D28" s="128">
        <v>466.1</v>
      </c>
      <c r="E28" s="128"/>
      <c r="F28" s="131"/>
      <c r="G28" s="127">
        <f t="shared" si="2"/>
        <v>464.4</v>
      </c>
      <c r="H28" s="128">
        <v>464.4</v>
      </c>
      <c r="I28" s="128"/>
      <c r="J28" s="131"/>
    </row>
    <row r="29" spans="1:10" ht="25.5" x14ac:dyDescent="0.2">
      <c r="A29" s="31" t="s">
        <v>479</v>
      </c>
      <c r="B29" s="63" t="s">
        <v>135</v>
      </c>
      <c r="C29" s="127">
        <f t="shared" si="1"/>
        <v>210</v>
      </c>
      <c r="D29" s="128">
        <v>210</v>
      </c>
      <c r="E29" s="128"/>
      <c r="F29" s="131"/>
      <c r="G29" s="127">
        <f t="shared" si="2"/>
        <v>209.7</v>
      </c>
      <c r="H29" s="128">
        <v>209.7</v>
      </c>
      <c r="I29" s="128"/>
      <c r="J29" s="131"/>
    </row>
    <row r="30" spans="1:10" ht="12.95" customHeight="1" x14ac:dyDescent="0.2">
      <c r="A30" s="30" t="s">
        <v>132</v>
      </c>
      <c r="B30" s="63" t="s">
        <v>137</v>
      </c>
      <c r="C30" s="127">
        <f t="shared" si="1"/>
        <v>107.5</v>
      </c>
      <c r="D30" s="128">
        <v>107.5</v>
      </c>
      <c r="E30" s="128"/>
      <c r="F30" s="131"/>
      <c r="G30" s="127">
        <f t="shared" si="2"/>
        <v>95.4</v>
      </c>
      <c r="H30" s="128">
        <v>95.4</v>
      </c>
      <c r="I30" s="128"/>
      <c r="J30" s="131"/>
    </row>
    <row r="31" spans="1:10" ht="12.95" customHeight="1" x14ac:dyDescent="0.2">
      <c r="A31" s="32" t="s">
        <v>133</v>
      </c>
      <c r="B31" s="63" t="s">
        <v>139</v>
      </c>
      <c r="C31" s="127">
        <f t="shared" si="1"/>
        <v>31.3</v>
      </c>
      <c r="D31" s="128">
        <v>31.3</v>
      </c>
      <c r="E31" s="128"/>
      <c r="F31" s="131"/>
      <c r="G31" s="127">
        <f t="shared" si="2"/>
        <v>29.7</v>
      </c>
      <c r="H31" s="128">
        <v>29.7</v>
      </c>
      <c r="I31" s="128"/>
      <c r="J31" s="131"/>
    </row>
    <row r="32" spans="1:10" ht="12.95" customHeight="1" x14ac:dyDescent="0.2">
      <c r="A32" s="30" t="s">
        <v>134</v>
      </c>
      <c r="B32" s="63" t="s">
        <v>141</v>
      </c>
      <c r="C32" s="127">
        <f t="shared" si="1"/>
        <v>147.9</v>
      </c>
      <c r="D32" s="128">
        <v>147.9</v>
      </c>
      <c r="E32" s="128"/>
      <c r="F32" s="131"/>
      <c r="G32" s="127">
        <f t="shared" si="2"/>
        <v>137.6</v>
      </c>
      <c r="H32" s="128">
        <v>137.6</v>
      </c>
      <c r="I32" s="128"/>
      <c r="J32" s="131"/>
    </row>
    <row r="33" spans="1:10" x14ac:dyDescent="0.2">
      <c r="A33" s="30" t="s">
        <v>136</v>
      </c>
      <c r="B33" s="63" t="s">
        <v>143</v>
      </c>
      <c r="C33" s="127">
        <f t="shared" si="1"/>
        <v>7.2</v>
      </c>
      <c r="D33" s="128">
        <v>7.2</v>
      </c>
      <c r="E33" s="128"/>
      <c r="F33" s="131"/>
      <c r="G33" s="127">
        <f t="shared" si="2"/>
        <v>7</v>
      </c>
      <c r="H33" s="128">
        <v>7</v>
      </c>
      <c r="I33" s="128"/>
      <c r="J33" s="131"/>
    </row>
    <row r="34" spans="1:10" ht="12.95" customHeight="1" x14ac:dyDescent="0.2">
      <c r="A34" s="30" t="s">
        <v>138</v>
      </c>
      <c r="B34" s="63" t="s">
        <v>145</v>
      </c>
      <c r="C34" s="127">
        <f t="shared" si="1"/>
        <v>460</v>
      </c>
      <c r="D34" s="128">
        <v>460</v>
      </c>
      <c r="E34" s="128"/>
      <c r="F34" s="131"/>
      <c r="G34" s="127">
        <f t="shared" si="2"/>
        <v>460</v>
      </c>
      <c r="H34" s="128">
        <v>460</v>
      </c>
      <c r="I34" s="128"/>
      <c r="J34" s="131"/>
    </row>
    <row r="35" spans="1:10" ht="27.75" customHeight="1" x14ac:dyDescent="0.2">
      <c r="A35" s="31" t="s">
        <v>140</v>
      </c>
      <c r="B35" s="63" t="s">
        <v>474</v>
      </c>
      <c r="C35" s="127">
        <f t="shared" si="1"/>
        <v>4.4000000000000004</v>
      </c>
      <c r="D35" s="128">
        <v>4.4000000000000004</v>
      </c>
      <c r="E35" s="128">
        <v>3.3</v>
      </c>
      <c r="F35" s="131"/>
      <c r="G35" s="127">
        <f t="shared" si="2"/>
        <v>1.3</v>
      </c>
      <c r="H35" s="128">
        <v>1.3</v>
      </c>
      <c r="I35" s="128">
        <v>1</v>
      </c>
      <c r="J35" s="131"/>
    </row>
    <row r="36" spans="1:10" x14ac:dyDescent="0.2">
      <c r="A36" s="103" t="s">
        <v>142</v>
      </c>
      <c r="B36" s="63" t="s">
        <v>148</v>
      </c>
      <c r="C36" s="127">
        <f t="shared" si="1"/>
        <v>141.4</v>
      </c>
      <c r="D36" s="128">
        <v>141.4</v>
      </c>
      <c r="E36" s="128"/>
      <c r="F36" s="131"/>
      <c r="G36" s="127">
        <f t="shared" si="2"/>
        <v>141.4</v>
      </c>
      <c r="H36" s="128">
        <v>141.4</v>
      </c>
      <c r="I36" s="128"/>
      <c r="J36" s="131"/>
    </row>
    <row r="37" spans="1:10" ht="25.5" x14ac:dyDescent="0.2">
      <c r="A37" s="31" t="s">
        <v>144</v>
      </c>
      <c r="B37" s="63" t="s">
        <v>150</v>
      </c>
      <c r="C37" s="127">
        <f t="shared" si="1"/>
        <v>5</v>
      </c>
      <c r="D37" s="128">
        <v>5</v>
      </c>
      <c r="E37" s="128"/>
      <c r="F37" s="131"/>
      <c r="G37" s="127">
        <f t="shared" si="2"/>
        <v>5</v>
      </c>
      <c r="H37" s="128">
        <v>5</v>
      </c>
      <c r="I37" s="128"/>
      <c r="J37" s="131"/>
    </row>
    <row r="38" spans="1:10" ht="25.5" x14ac:dyDescent="0.2">
      <c r="A38" s="31" t="s">
        <v>146</v>
      </c>
      <c r="B38" s="63" t="s">
        <v>477</v>
      </c>
      <c r="C38" s="127">
        <f t="shared" si="1"/>
        <v>125.6</v>
      </c>
      <c r="D38" s="128">
        <v>125.6</v>
      </c>
      <c r="E38" s="128">
        <v>94.3</v>
      </c>
      <c r="F38" s="131"/>
      <c r="G38" s="127">
        <f t="shared" si="2"/>
        <v>125.6</v>
      </c>
      <c r="H38" s="128">
        <v>125.6</v>
      </c>
      <c r="I38" s="128">
        <v>94.3</v>
      </c>
      <c r="J38" s="131"/>
    </row>
    <row r="39" spans="1:10" x14ac:dyDescent="0.2">
      <c r="A39" s="31" t="s">
        <v>147</v>
      </c>
      <c r="B39" s="63" t="s">
        <v>529</v>
      </c>
      <c r="C39" s="127">
        <f t="shared" si="1"/>
        <v>27.9</v>
      </c>
      <c r="D39" s="128">
        <v>27.9</v>
      </c>
      <c r="E39" s="128">
        <v>0.6</v>
      </c>
      <c r="F39" s="131"/>
      <c r="G39" s="127">
        <f t="shared" si="2"/>
        <v>2.6</v>
      </c>
      <c r="H39" s="128">
        <v>2.6</v>
      </c>
      <c r="I39" s="128"/>
      <c r="J39" s="131"/>
    </row>
    <row r="40" spans="1:10" ht="25.5" x14ac:dyDescent="0.2">
      <c r="A40" s="31" t="s">
        <v>149</v>
      </c>
      <c r="B40" s="63" t="s">
        <v>530</v>
      </c>
      <c r="C40" s="127">
        <f t="shared" si="1"/>
        <v>10.6</v>
      </c>
      <c r="D40" s="128">
        <v>10.6</v>
      </c>
      <c r="E40" s="128"/>
      <c r="F40" s="131"/>
      <c r="G40" s="127">
        <f t="shared" si="2"/>
        <v>10.6</v>
      </c>
      <c r="H40" s="128">
        <v>10.6</v>
      </c>
      <c r="I40" s="128"/>
      <c r="J40" s="131"/>
    </row>
    <row r="41" spans="1:10" x14ac:dyDescent="0.2">
      <c r="A41" s="31" t="s">
        <v>151</v>
      </c>
      <c r="B41" s="65" t="s">
        <v>218</v>
      </c>
      <c r="C41" s="127">
        <f t="shared" si="1"/>
        <v>0.9</v>
      </c>
      <c r="D41" s="133">
        <v>0.9</v>
      </c>
      <c r="E41" s="133">
        <v>0.7</v>
      </c>
      <c r="F41" s="134"/>
      <c r="G41" s="132">
        <f t="shared" si="2"/>
        <v>0.9</v>
      </c>
      <c r="H41" s="133">
        <v>0.9</v>
      </c>
      <c r="I41" s="133">
        <v>0.7</v>
      </c>
      <c r="J41" s="134"/>
    </row>
    <row r="42" spans="1:10" x14ac:dyDescent="0.2">
      <c r="A42" s="31" t="s">
        <v>535</v>
      </c>
      <c r="B42" s="63" t="s">
        <v>379</v>
      </c>
      <c r="C42" s="127">
        <f t="shared" si="1"/>
        <v>0.7</v>
      </c>
      <c r="D42" s="128">
        <v>0.7</v>
      </c>
      <c r="E42" s="128"/>
      <c r="F42" s="131"/>
      <c r="G42" s="127">
        <f t="shared" si="2"/>
        <v>0</v>
      </c>
      <c r="H42" s="128"/>
      <c r="I42" s="128"/>
      <c r="J42" s="131"/>
    </row>
    <row r="43" spans="1:10" ht="25.5" x14ac:dyDescent="0.2">
      <c r="A43" s="31" t="s">
        <v>152</v>
      </c>
      <c r="B43" s="63" t="s">
        <v>497</v>
      </c>
      <c r="C43" s="127">
        <f t="shared" si="1"/>
        <v>36.6</v>
      </c>
      <c r="D43" s="128">
        <v>3</v>
      </c>
      <c r="E43" s="128">
        <v>1.1000000000000001</v>
      </c>
      <c r="F43" s="131">
        <v>33.6</v>
      </c>
      <c r="G43" s="127">
        <v>28.4</v>
      </c>
      <c r="H43" s="128">
        <v>0.6</v>
      </c>
      <c r="I43" s="128"/>
      <c r="J43" s="131">
        <v>27.9</v>
      </c>
    </row>
    <row r="44" spans="1:10" ht="25.5" x14ac:dyDescent="0.2">
      <c r="A44" s="31" t="s">
        <v>153</v>
      </c>
      <c r="B44" s="64" t="s">
        <v>154</v>
      </c>
      <c r="C44" s="127">
        <f t="shared" si="1"/>
        <v>49.9</v>
      </c>
      <c r="D44" s="128">
        <v>49.9</v>
      </c>
      <c r="E44" s="128"/>
      <c r="F44" s="131"/>
      <c r="G44" s="127">
        <f t="shared" si="2"/>
        <v>49.4</v>
      </c>
      <c r="H44" s="128">
        <v>49.4</v>
      </c>
      <c r="I44" s="128"/>
      <c r="J44" s="131"/>
    </row>
    <row r="45" spans="1:10" ht="25.5" x14ac:dyDescent="0.2">
      <c r="A45" s="31" t="s">
        <v>155</v>
      </c>
      <c r="B45" s="63" t="s">
        <v>156</v>
      </c>
      <c r="C45" s="127">
        <f t="shared" si="1"/>
        <v>0.1</v>
      </c>
      <c r="D45" s="128">
        <v>0.1</v>
      </c>
      <c r="E45" s="128"/>
      <c r="F45" s="131"/>
      <c r="G45" s="127">
        <f t="shared" si="2"/>
        <v>0</v>
      </c>
      <c r="H45" s="128"/>
      <c r="I45" s="128"/>
      <c r="J45" s="131"/>
    </row>
    <row r="46" spans="1:10" x14ac:dyDescent="0.2">
      <c r="A46" s="31" t="s">
        <v>157</v>
      </c>
      <c r="B46" s="63" t="s">
        <v>475</v>
      </c>
      <c r="C46" s="127">
        <f t="shared" si="1"/>
        <v>6</v>
      </c>
      <c r="D46" s="128">
        <v>6</v>
      </c>
      <c r="E46" s="128"/>
      <c r="F46" s="131"/>
      <c r="G46" s="127">
        <f t="shared" si="2"/>
        <v>6</v>
      </c>
      <c r="H46" s="128">
        <v>6</v>
      </c>
      <c r="I46" s="128"/>
      <c r="J46" s="131"/>
    </row>
    <row r="47" spans="1:10" x14ac:dyDescent="0.2">
      <c r="A47" s="31" t="s">
        <v>480</v>
      </c>
      <c r="B47" s="63" t="s">
        <v>476</v>
      </c>
      <c r="C47" s="127">
        <f t="shared" si="1"/>
        <v>62.6</v>
      </c>
      <c r="D47" s="128">
        <v>62.6</v>
      </c>
      <c r="E47" s="128"/>
      <c r="F47" s="131"/>
      <c r="G47" s="127">
        <f t="shared" si="2"/>
        <v>62.6</v>
      </c>
      <c r="H47" s="128">
        <v>62.6</v>
      </c>
      <c r="I47" s="128"/>
      <c r="J47" s="131"/>
    </row>
    <row r="48" spans="1:10" ht="25.5" x14ac:dyDescent="0.2">
      <c r="A48" s="31" t="s">
        <v>498</v>
      </c>
      <c r="B48" s="63" t="s">
        <v>531</v>
      </c>
      <c r="C48" s="127">
        <f t="shared" si="1"/>
        <v>2</v>
      </c>
      <c r="D48" s="128">
        <v>2</v>
      </c>
      <c r="E48" s="128">
        <v>1.4</v>
      </c>
      <c r="F48" s="131"/>
      <c r="G48" s="127">
        <f t="shared" si="2"/>
        <v>0.9</v>
      </c>
      <c r="H48" s="128">
        <v>0.9</v>
      </c>
      <c r="I48" s="128">
        <v>0.7</v>
      </c>
      <c r="J48" s="131"/>
    </row>
    <row r="49" spans="1:10" ht="12.95" customHeight="1" x14ac:dyDescent="0.2">
      <c r="A49" s="31" t="s">
        <v>536</v>
      </c>
      <c r="B49" s="63" t="s">
        <v>158</v>
      </c>
      <c r="C49" s="127">
        <f t="shared" si="1"/>
        <v>78.900000000000006</v>
      </c>
      <c r="D49" s="128">
        <v>78.900000000000006</v>
      </c>
      <c r="E49" s="128">
        <v>45.9</v>
      </c>
      <c r="F49" s="131"/>
      <c r="G49" s="127">
        <f t="shared" si="2"/>
        <v>78.900000000000006</v>
      </c>
      <c r="H49" s="128">
        <v>78.900000000000006</v>
      </c>
      <c r="I49" s="128">
        <v>45.9</v>
      </c>
      <c r="J49" s="131"/>
    </row>
    <row r="50" spans="1:10" ht="27" customHeight="1" x14ac:dyDescent="0.2">
      <c r="A50" s="31" t="s">
        <v>537</v>
      </c>
      <c r="B50" s="66" t="s">
        <v>195</v>
      </c>
      <c r="C50" s="127">
        <f t="shared" si="1"/>
        <v>20.399999999999999</v>
      </c>
      <c r="D50" s="128">
        <v>1.4</v>
      </c>
      <c r="E50" s="128">
        <v>0.6</v>
      </c>
      <c r="F50" s="131">
        <v>19</v>
      </c>
      <c r="G50" s="127">
        <f t="shared" si="2"/>
        <v>17.2</v>
      </c>
      <c r="H50" s="128">
        <v>0.2</v>
      </c>
      <c r="I50" s="128">
        <v>0.1</v>
      </c>
      <c r="J50" s="131">
        <v>17</v>
      </c>
    </row>
    <row r="51" spans="1:10" ht="25.5" x14ac:dyDescent="0.2">
      <c r="A51" s="29" t="s">
        <v>159</v>
      </c>
      <c r="B51" s="59" t="s">
        <v>160</v>
      </c>
      <c r="C51" s="124">
        <f t="shared" si="1"/>
        <v>157.69999999999999</v>
      </c>
      <c r="D51" s="125">
        <f>SUM(D52:D61)</f>
        <v>98.7</v>
      </c>
      <c r="E51" s="125">
        <f>SUM(E52:E61)</f>
        <v>0</v>
      </c>
      <c r="F51" s="126">
        <f>SUM(F52:F61)</f>
        <v>59</v>
      </c>
      <c r="G51" s="124">
        <f t="shared" si="2"/>
        <v>136.69999999999999</v>
      </c>
      <c r="H51" s="125">
        <f>SUM(H52:H61)</f>
        <v>95</v>
      </c>
      <c r="I51" s="125">
        <f>SUM(I52:I61)</f>
        <v>0</v>
      </c>
      <c r="J51" s="126">
        <f>SUM(J52:J61)</f>
        <v>41.7</v>
      </c>
    </row>
    <row r="52" spans="1:10" x14ac:dyDescent="0.2">
      <c r="A52" s="122" t="s">
        <v>161</v>
      </c>
      <c r="B52" s="123" t="s">
        <v>481</v>
      </c>
      <c r="C52" s="127">
        <f t="shared" si="1"/>
        <v>12.4</v>
      </c>
      <c r="D52" s="135">
        <v>12.4</v>
      </c>
      <c r="E52" s="135"/>
      <c r="F52" s="136"/>
      <c r="G52" s="127">
        <f t="shared" si="2"/>
        <v>12.1</v>
      </c>
      <c r="H52" s="135">
        <v>12.1</v>
      </c>
      <c r="I52" s="135"/>
      <c r="J52" s="136"/>
    </row>
    <row r="53" spans="1:10" x14ac:dyDescent="0.2">
      <c r="A53" s="32" t="s">
        <v>163</v>
      </c>
      <c r="B53" s="63" t="s">
        <v>412</v>
      </c>
      <c r="C53" s="127">
        <f t="shared" si="1"/>
        <v>20</v>
      </c>
      <c r="D53" s="128">
        <v>20</v>
      </c>
      <c r="E53" s="128"/>
      <c r="F53" s="131"/>
      <c r="G53" s="127">
        <f t="shared" si="2"/>
        <v>20</v>
      </c>
      <c r="H53" s="128">
        <v>20</v>
      </c>
      <c r="I53" s="128"/>
      <c r="J53" s="131"/>
    </row>
    <row r="54" spans="1:10" x14ac:dyDescent="0.2">
      <c r="A54" s="32" t="s">
        <v>164</v>
      </c>
      <c r="B54" s="63" t="s">
        <v>532</v>
      </c>
      <c r="C54" s="127">
        <f t="shared" si="1"/>
        <v>1</v>
      </c>
      <c r="D54" s="128">
        <v>1</v>
      </c>
      <c r="E54" s="128"/>
      <c r="F54" s="131"/>
      <c r="G54" s="127">
        <f t="shared" si="2"/>
        <v>0.9</v>
      </c>
      <c r="H54" s="128">
        <v>0.9</v>
      </c>
      <c r="I54" s="128"/>
      <c r="J54" s="131"/>
    </row>
    <row r="55" spans="1:10" ht="12.95" customHeight="1" x14ac:dyDescent="0.2">
      <c r="A55" s="32" t="s">
        <v>165</v>
      </c>
      <c r="B55" s="63" t="s">
        <v>168</v>
      </c>
      <c r="C55" s="127">
        <f t="shared" si="1"/>
        <v>40</v>
      </c>
      <c r="D55" s="128">
        <v>11</v>
      </c>
      <c r="E55" s="128"/>
      <c r="F55" s="131">
        <v>29</v>
      </c>
      <c r="G55" s="127">
        <f t="shared" si="2"/>
        <v>38.900000000000006</v>
      </c>
      <c r="H55" s="128">
        <v>10.8</v>
      </c>
      <c r="I55" s="128"/>
      <c r="J55" s="131">
        <v>28.1</v>
      </c>
    </row>
    <row r="56" spans="1:10" ht="12.95" customHeight="1" x14ac:dyDescent="0.2">
      <c r="A56" s="32" t="s">
        <v>166</v>
      </c>
      <c r="B56" s="63" t="s">
        <v>350</v>
      </c>
      <c r="C56" s="127">
        <f t="shared" si="1"/>
        <v>5.5</v>
      </c>
      <c r="D56" s="128">
        <v>5.5</v>
      </c>
      <c r="E56" s="128"/>
      <c r="F56" s="131"/>
      <c r="G56" s="127">
        <f t="shared" si="2"/>
        <v>5.3</v>
      </c>
      <c r="H56" s="128">
        <v>5.3</v>
      </c>
      <c r="I56" s="128"/>
      <c r="J56" s="131"/>
    </row>
    <row r="57" spans="1:10" ht="25.5" customHeight="1" x14ac:dyDescent="0.2">
      <c r="A57" s="32" t="s">
        <v>167</v>
      </c>
      <c r="B57" s="63" t="s">
        <v>378</v>
      </c>
      <c r="C57" s="127">
        <f t="shared" si="1"/>
        <v>4</v>
      </c>
      <c r="D57" s="128">
        <v>4</v>
      </c>
      <c r="E57" s="128"/>
      <c r="F57" s="131"/>
      <c r="G57" s="127">
        <f t="shared" si="2"/>
        <v>4</v>
      </c>
      <c r="H57" s="128">
        <v>4</v>
      </c>
      <c r="I57" s="128"/>
      <c r="J57" s="131"/>
    </row>
    <row r="58" spans="1:10" x14ac:dyDescent="0.2">
      <c r="A58" s="32" t="s">
        <v>534</v>
      </c>
      <c r="B58" s="63" t="s">
        <v>170</v>
      </c>
      <c r="C58" s="127">
        <f t="shared" si="1"/>
        <v>3</v>
      </c>
      <c r="D58" s="128">
        <v>3</v>
      </c>
      <c r="E58" s="128"/>
      <c r="F58" s="131"/>
      <c r="G58" s="127">
        <f t="shared" si="2"/>
        <v>2.8</v>
      </c>
      <c r="H58" s="128">
        <v>2.8</v>
      </c>
      <c r="I58" s="128"/>
      <c r="J58" s="131"/>
    </row>
    <row r="59" spans="1:10" ht="25.5" x14ac:dyDescent="0.2">
      <c r="A59" s="32" t="s">
        <v>169</v>
      </c>
      <c r="B59" s="63" t="s">
        <v>482</v>
      </c>
      <c r="C59" s="127">
        <f t="shared" si="1"/>
        <v>24.3</v>
      </c>
      <c r="D59" s="128">
        <v>24.3</v>
      </c>
      <c r="E59" s="128"/>
      <c r="F59" s="131"/>
      <c r="G59" s="127">
        <f t="shared" si="2"/>
        <v>22.1</v>
      </c>
      <c r="H59" s="128">
        <v>22.1</v>
      </c>
      <c r="I59" s="128"/>
      <c r="J59" s="131"/>
    </row>
    <row r="60" spans="1:10" ht="12.95" customHeight="1" x14ac:dyDescent="0.2">
      <c r="A60" s="32" t="s">
        <v>171</v>
      </c>
      <c r="B60" s="63" t="s">
        <v>483</v>
      </c>
      <c r="C60" s="127">
        <f t="shared" si="1"/>
        <v>10</v>
      </c>
      <c r="D60" s="128">
        <v>10</v>
      </c>
      <c r="E60" s="128"/>
      <c r="F60" s="131"/>
      <c r="G60" s="127">
        <f t="shared" si="2"/>
        <v>10</v>
      </c>
      <c r="H60" s="128">
        <v>10</v>
      </c>
      <c r="I60" s="128"/>
      <c r="J60" s="131"/>
    </row>
    <row r="61" spans="1:10" ht="26.25" customHeight="1" x14ac:dyDescent="0.2">
      <c r="A61" s="34" t="s">
        <v>172</v>
      </c>
      <c r="B61" s="66" t="s">
        <v>195</v>
      </c>
      <c r="C61" s="127">
        <f t="shared" ref="C61" si="8">D61+F61</f>
        <v>37.5</v>
      </c>
      <c r="D61" s="128">
        <v>7.5</v>
      </c>
      <c r="E61" s="128"/>
      <c r="F61" s="131">
        <v>30</v>
      </c>
      <c r="G61" s="127">
        <f t="shared" ref="G61" si="9">H61+J61</f>
        <v>20.6</v>
      </c>
      <c r="H61" s="128">
        <v>7</v>
      </c>
      <c r="I61" s="128"/>
      <c r="J61" s="131">
        <v>13.6</v>
      </c>
    </row>
    <row r="62" spans="1:10" ht="25.5" x14ac:dyDescent="0.2">
      <c r="A62" s="33" t="s">
        <v>173</v>
      </c>
      <c r="B62" s="59" t="s">
        <v>121</v>
      </c>
      <c r="C62" s="124">
        <f t="shared" si="1"/>
        <v>1684.8</v>
      </c>
      <c r="D62" s="125">
        <f>SUM(D63:D74)</f>
        <v>1647.8</v>
      </c>
      <c r="E62" s="125">
        <f>SUM(E63:E74)</f>
        <v>951.7</v>
      </c>
      <c r="F62" s="126">
        <f>SUM(F63:F74)</f>
        <v>37</v>
      </c>
      <c r="G62" s="124">
        <f t="shared" si="2"/>
        <v>1635.1000000000001</v>
      </c>
      <c r="H62" s="125">
        <f>SUM(H63:H74)</f>
        <v>1601.0000000000002</v>
      </c>
      <c r="I62" s="125">
        <f>SUM(I63:I74)</f>
        <v>947.8</v>
      </c>
      <c r="J62" s="126">
        <f>SUM(J63:J74)</f>
        <v>34.1</v>
      </c>
    </row>
    <row r="63" spans="1:10" ht="12.95" customHeight="1" x14ac:dyDescent="0.2">
      <c r="A63" s="34" t="s">
        <v>174</v>
      </c>
      <c r="B63" s="62" t="s">
        <v>175</v>
      </c>
      <c r="C63" s="127">
        <f t="shared" si="1"/>
        <v>1204.9000000000001</v>
      </c>
      <c r="D63" s="128">
        <v>1167.9000000000001</v>
      </c>
      <c r="E63" s="129">
        <v>697.5</v>
      </c>
      <c r="F63" s="137">
        <v>37</v>
      </c>
      <c r="G63" s="127">
        <f t="shared" si="2"/>
        <v>1176.5</v>
      </c>
      <c r="H63" s="128">
        <v>1142.4000000000001</v>
      </c>
      <c r="I63" s="129">
        <v>690.8</v>
      </c>
      <c r="J63" s="137">
        <v>34.1</v>
      </c>
    </row>
    <row r="64" spans="1:10" ht="12.95" customHeight="1" x14ac:dyDescent="0.2">
      <c r="A64" s="34" t="s">
        <v>176</v>
      </c>
      <c r="B64" s="62" t="s">
        <v>177</v>
      </c>
      <c r="C64" s="127">
        <f t="shared" si="1"/>
        <v>127.3</v>
      </c>
      <c r="D64" s="128">
        <v>127.3</v>
      </c>
      <c r="E64" s="129">
        <v>61.2</v>
      </c>
      <c r="F64" s="137"/>
      <c r="G64" s="127">
        <f t="shared" si="2"/>
        <v>119.5</v>
      </c>
      <c r="H64" s="128">
        <v>119.5</v>
      </c>
      <c r="I64" s="129">
        <v>60.3</v>
      </c>
      <c r="J64" s="137"/>
    </row>
    <row r="65" spans="1:10" ht="12.95" customHeight="1" x14ac:dyDescent="0.2">
      <c r="A65" s="34" t="s">
        <v>178</v>
      </c>
      <c r="B65" s="62" t="s">
        <v>179</v>
      </c>
      <c r="C65" s="127">
        <f t="shared" si="1"/>
        <v>5.6</v>
      </c>
      <c r="D65" s="128">
        <v>5.6</v>
      </c>
      <c r="E65" s="129"/>
      <c r="F65" s="137"/>
      <c r="G65" s="127">
        <f t="shared" si="2"/>
        <v>4.9000000000000004</v>
      </c>
      <c r="H65" s="128">
        <v>4.9000000000000004</v>
      </c>
      <c r="I65" s="129"/>
      <c r="J65" s="137"/>
    </row>
    <row r="66" spans="1:10" ht="12.95" customHeight="1" x14ac:dyDescent="0.2">
      <c r="A66" s="34" t="s">
        <v>180</v>
      </c>
      <c r="B66" s="63" t="s">
        <v>181</v>
      </c>
      <c r="C66" s="127">
        <f t="shared" si="1"/>
        <v>10.5</v>
      </c>
      <c r="D66" s="128">
        <v>10.5</v>
      </c>
      <c r="E66" s="129"/>
      <c r="F66" s="137"/>
      <c r="G66" s="127">
        <f t="shared" si="2"/>
        <v>10.5</v>
      </c>
      <c r="H66" s="128">
        <v>10.5</v>
      </c>
      <c r="I66" s="129"/>
      <c r="J66" s="137"/>
    </row>
    <row r="67" spans="1:10" ht="12.95" customHeight="1" x14ac:dyDescent="0.2">
      <c r="A67" s="34" t="s">
        <v>533</v>
      </c>
      <c r="B67" s="63" t="s">
        <v>182</v>
      </c>
      <c r="C67" s="127">
        <f t="shared" si="1"/>
        <v>11.4</v>
      </c>
      <c r="D67" s="128">
        <v>11.4</v>
      </c>
      <c r="E67" s="129">
        <v>0.7</v>
      </c>
      <c r="F67" s="137"/>
      <c r="G67" s="127">
        <f t="shared" si="2"/>
        <v>10.3</v>
      </c>
      <c r="H67" s="128">
        <v>10.3</v>
      </c>
      <c r="I67" s="129">
        <v>6.4</v>
      </c>
      <c r="J67" s="137"/>
    </row>
    <row r="68" spans="1:10" ht="12.95" customHeight="1" x14ac:dyDescent="0.2">
      <c r="A68" s="34" t="s">
        <v>183</v>
      </c>
      <c r="B68" s="63" t="s">
        <v>184</v>
      </c>
      <c r="C68" s="127">
        <f t="shared" si="1"/>
        <v>6.7</v>
      </c>
      <c r="D68" s="128">
        <v>6.7</v>
      </c>
      <c r="E68" s="129"/>
      <c r="F68" s="137"/>
      <c r="G68" s="127">
        <f t="shared" si="2"/>
        <v>6.7</v>
      </c>
      <c r="H68" s="128">
        <v>6.7</v>
      </c>
      <c r="I68" s="129"/>
      <c r="J68" s="137"/>
    </row>
    <row r="69" spans="1:10" ht="12.95" customHeight="1" x14ac:dyDescent="0.2">
      <c r="A69" s="34" t="s">
        <v>185</v>
      </c>
      <c r="B69" s="63" t="s">
        <v>186</v>
      </c>
      <c r="C69" s="127">
        <f t="shared" si="1"/>
        <v>4.3</v>
      </c>
      <c r="D69" s="128">
        <v>4.3</v>
      </c>
      <c r="E69" s="129"/>
      <c r="F69" s="137"/>
      <c r="G69" s="127">
        <f t="shared" si="2"/>
        <v>4.2</v>
      </c>
      <c r="H69" s="128">
        <v>4.2</v>
      </c>
      <c r="I69" s="129"/>
      <c r="J69" s="137"/>
    </row>
    <row r="70" spans="1:10" ht="25.5" x14ac:dyDescent="0.2">
      <c r="A70" s="34" t="s">
        <v>187</v>
      </c>
      <c r="B70" s="63" t="s">
        <v>188</v>
      </c>
      <c r="C70" s="127">
        <f t="shared" si="1"/>
        <v>286.8</v>
      </c>
      <c r="D70" s="128">
        <v>286.8</v>
      </c>
      <c r="E70" s="129">
        <v>192.3</v>
      </c>
      <c r="F70" s="137"/>
      <c r="G70" s="127">
        <f t="shared" si="2"/>
        <v>283.2</v>
      </c>
      <c r="H70" s="128">
        <v>283.2</v>
      </c>
      <c r="I70" s="129">
        <v>190.3</v>
      </c>
      <c r="J70" s="137"/>
    </row>
    <row r="71" spans="1:10" ht="25.5" x14ac:dyDescent="0.2">
      <c r="A71" s="34" t="s">
        <v>189</v>
      </c>
      <c r="B71" s="63" t="s">
        <v>220</v>
      </c>
      <c r="C71" s="127">
        <f t="shared" si="1"/>
        <v>0.8</v>
      </c>
      <c r="D71" s="128">
        <v>0.8</v>
      </c>
      <c r="E71" s="129"/>
      <c r="F71" s="137"/>
      <c r="G71" s="127">
        <f t="shared" si="2"/>
        <v>0.3</v>
      </c>
      <c r="H71" s="128">
        <v>0.3</v>
      </c>
      <c r="I71" s="129"/>
      <c r="J71" s="137"/>
    </row>
    <row r="72" spans="1:10" ht="12.95" customHeight="1" x14ac:dyDescent="0.2">
      <c r="A72" s="34" t="s">
        <v>190</v>
      </c>
      <c r="B72" s="63" t="s">
        <v>192</v>
      </c>
      <c r="C72" s="127">
        <f t="shared" si="1"/>
        <v>20.8</v>
      </c>
      <c r="D72" s="128">
        <v>20.8</v>
      </c>
      <c r="E72" s="128"/>
      <c r="F72" s="131"/>
      <c r="G72" s="127">
        <f t="shared" si="2"/>
        <v>15.6</v>
      </c>
      <c r="H72" s="128">
        <v>15.6</v>
      </c>
      <c r="I72" s="128"/>
      <c r="J72" s="131"/>
    </row>
    <row r="73" spans="1:10" ht="12.95" customHeight="1" x14ac:dyDescent="0.2">
      <c r="A73" s="34" t="s">
        <v>191</v>
      </c>
      <c r="B73" s="63" t="s">
        <v>194</v>
      </c>
      <c r="C73" s="127">
        <f t="shared" si="1"/>
        <v>4.5</v>
      </c>
      <c r="D73" s="128">
        <v>4.5</v>
      </c>
      <c r="E73" s="128"/>
      <c r="F73" s="131"/>
      <c r="G73" s="127">
        <f t="shared" si="2"/>
        <v>3</v>
      </c>
      <c r="H73" s="128">
        <v>3</v>
      </c>
      <c r="I73" s="128"/>
      <c r="J73" s="131"/>
    </row>
    <row r="74" spans="1:10" ht="25.5" x14ac:dyDescent="0.2">
      <c r="A74" s="34" t="s">
        <v>193</v>
      </c>
      <c r="B74" s="66" t="s">
        <v>195</v>
      </c>
      <c r="C74" s="127">
        <f t="shared" si="1"/>
        <v>1.2</v>
      </c>
      <c r="D74" s="128">
        <v>1.2</v>
      </c>
      <c r="E74" s="128"/>
      <c r="F74" s="131"/>
      <c r="G74" s="127">
        <f t="shared" si="2"/>
        <v>0.4</v>
      </c>
      <c r="H74" s="128">
        <v>0.4</v>
      </c>
      <c r="I74" s="128"/>
      <c r="J74" s="131"/>
    </row>
    <row r="75" spans="1:10" ht="25.5" x14ac:dyDescent="0.2">
      <c r="A75" s="33" t="s">
        <v>196</v>
      </c>
      <c r="B75" s="59" t="s">
        <v>197</v>
      </c>
      <c r="C75" s="124">
        <f t="shared" si="1"/>
        <v>726.1</v>
      </c>
      <c r="D75" s="125">
        <f>SUM(D76:D87)</f>
        <v>726.1</v>
      </c>
      <c r="E75" s="125">
        <f t="shared" ref="E75:F75" si="10">SUM(E76:E87)</f>
        <v>0</v>
      </c>
      <c r="F75" s="125">
        <f t="shared" si="10"/>
        <v>0</v>
      </c>
      <c r="G75" s="124">
        <f t="shared" si="2"/>
        <v>668.49999999999989</v>
      </c>
      <c r="H75" s="125">
        <f>SUM(H76:H87)</f>
        <v>668.49999999999989</v>
      </c>
      <c r="I75" s="125">
        <f t="shared" ref="I75" si="11">SUM(I76:I87)</f>
        <v>0</v>
      </c>
      <c r="J75" s="126">
        <f t="shared" ref="J75" si="12">SUM(J76:J87)</f>
        <v>0</v>
      </c>
    </row>
    <row r="76" spans="1:10" ht="12.95" customHeight="1" x14ac:dyDescent="0.2">
      <c r="A76" s="34" t="s">
        <v>198</v>
      </c>
      <c r="B76" s="63" t="s">
        <v>539</v>
      </c>
      <c r="C76" s="127">
        <f t="shared" si="1"/>
        <v>3</v>
      </c>
      <c r="D76" s="128">
        <v>3</v>
      </c>
      <c r="E76" s="128"/>
      <c r="F76" s="131"/>
      <c r="G76" s="127">
        <f t="shared" si="2"/>
        <v>3</v>
      </c>
      <c r="H76" s="128">
        <v>3</v>
      </c>
      <c r="I76" s="128"/>
      <c r="J76" s="131"/>
    </row>
    <row r="77" spans="1:10" ht="12.95" customHeight="1" x14ac:dyDescent="0.2">
      <c r="A77" s="34" t="s">
        <v>545</v>
      </c>
      <c r="B77" s="63" t="s">
        <v>540</v>
      </c>
      <c r="C77" s="127">
        <f t="shared" si="1"/>
        <v>3</v>
      </c>
      <c r="D77" s="128">
        <v>3</v>
      </c>
      <c r="E77" s="128"/>
      <c r="F77" s="131"/>
      <c r="G77" s="127">
        <f t="shared" si="2"/>
        <v>3</v>
      </c>
      <c r="H77" s="128">
        <v>3</v>
      </c>
      <c r="I77" s="128"/>
      <c r="J77" s="131"/>
    </row>
    <row r="78" spans="1:10" ht="12.95" customHeight="1" x14ac:dyDescent="0.2">
      <c r="A78" s="34" t="s">
        <v>199</v>
      </c>
      <c r="B78" s="63" t="s">
        <v>538</v>
      </c>
      <c r="C78" s="127">
        <f t="shared" si="1"/>
        <v>8</v>
      </c>
      <c r="D78" s="128">
        <v>8</v>
      </c>
      <c r="E78" s="128"/>
      <c r="F78" s="131"/>
      <c r="G78" s="127">
        <f t="shared" si="2"/>
        <v>8</v>
      </c>
      <c r="H78" s="128">
        <v>8</v>
      </c>
      <c r="I78" s="128"/>
      <c r="J78" s="131"/>
    </row>
    <row r="79" spans="1:10" ht="12.95" customHeight="1" x14ac:dyDescent="0.2">
      <c r="A79" s="34" t="s">
        <v>201</v>
      </c>
      <c r="B79" s="63" t="s">
        <v>200</v>
      </c>
      <c r="C79" s="127">
        <f t="shared" si="1"/>
        <v>3.3</v>
      </c>
      <c r="D79" s="128">
        <v>3.3</v>
      </c>
      <c r="E79" s="128"/>
      <c r="F79" s="131"/>
      <c r="G79" s="127">
        <f t="shared" si="2"/>
        <v>3.3</v>
      </c>
      <c r="H79" s="128">
        <v>3.3</v>
      </c>
      <c r="I79" s="128"/>
      <c r="J79" s="131"/>
    </row>
    <row r="80" spans="1:10" ht="12.95" customHeight="1" x14ac:dyDescent="0.2">
      <c r="A80" s="34" t="s">
        <v>203</v>
      </c>
      <c r="B80" s="63" t="s">
        <v>202</v>
      </c>
      <c r="C80" s="127">
        <f t="shared" si="1"/>
        <v>186</v>
      </c>
      <c r="D80" s="128">
        <v>186</v>
      </c>
      <c r="E80" s="128"/>
      <c r="F80" s="131"/>
      <c r="G80" s="127">
        <f t="shared" si="2"/>
        <v>186</v>
      </c>
      <c r="H80" s="128">
        <v>186</v>
      </c>
      <c r="I80" s="128"/>
      <c r="J80" s="131"/>
    </row>
    <row r="81" spans="1:10" ht="24.75" customHeight="1" x14ac:dyDescent="0.2">
      <c r="A81" s="34" t="s">
        <v>546</v>
      </c>
      <c r="B81" s="63" t="s">
        <v>221</v>
      </c>
      <c r="C81" s="127">
        <f t="shared" si="1"/>
        <v>60.4</v>
      </c>
      <c r="D81" s="128">
        <v>60.4</v>
      </c>
      <c r="E81" s="128"/>
      <c r="F81" s="131"/>
      <c r="G81" s="127">
        <f t="shared" si="2"/>
        <v>29.9</v>
      </c>
      <c r="H81" s="128">
        <v>29.9</v>
      </c>
      <c r="I81" s="128"/>
      <c r="J81" s="131"/>
    </row>
    <row r="82" spans="1:10" ht="25.5" x14ac:dyDescent="0.2">
      <c r="A82" s="34" t="s">
        <v>484</v>
      </c>
      <c r="B82" s="63" t="s">
        <v>204</v>
      </c>
      <c r="C82" s="127">
        <f t="shared" si="1"/>
        <v>405.5</v>
      </c>
      <c r="D82" s="128">
        <v>405.5</v>
      </c>
      <c r="E82" s="128"/>
      <c r="F82" s="131"/>
      <c r="G82" s="127">
        <f t="shared" si="2"/>
        <v>401.2</v>
      </c>
      <c r="H82" s="128">
        <v>401.2</v>
      </c>
      <c r="I82" s="128"/>
      <c r="J82" s="131"/>
    </row>
    <row r="83" spans="1:10" x14ac:dyDescent="0.2">
      <c r="A83" s="34" t="s">
        <v>547</v>
      </c>
      <c r="B83" s="64" t="s">
        <v>542</v>
      </c>
      <c r="C83" s="127">
        <f t="shared" si="1"/>
        <v>0.7</v>
      </c>
      <c r="D83" s="128">
        <v>0.7</v>
      </c>
      <c r="E83" s="128"/>
      <c r="F83" s="131"/>
      <c r="G83" s="127">
        <f t="shared" si="2"/>
        <v>0</v>
      </c>
      <c r="H83" s="128"/>
      <c r="I83" s="128"/>
      <c r="J83" s="131"/>
    </row>
    <row r="84" spans="1:10" x14ac:dyDescent="0.2">
      <c r="A84" s="34" t="s">
        <v>548</v>
      </c>
      <c r="B84" s="63" t="s">
        <v>541</v>
      </c>
      <c r="C84" s="127">
        <f t="shared" si="1"/>
        <v>28.8</v>
      </c>
      <c r="D84" s="128">
        <v>28.8</v>
      </c>
      <c r="E84" s="128"/>
      <c r="F84" s="131"/>
      <c r="G84" s="127">
        <f t="shared" si="2"/>
        <v>28.8</v>
      </c>
      <c r="H84" s="128">
        <v>28.8</v>
      </c>
      <c r="I84" s="128"/>
      <c r="J84" s="131"/>
    </row>
    <row r="85" spans="1:10" x14ac:dyDescent="0.2">
      <c r="A85" s="34" t="s">
        <v>549</v>
      </c>
      <c r="B85" s="64" t="s">
        <v>543</v>
      </c>
      <c r="C85" s="127">
        <f t="shared" si="1"/>
        <v>4.5</v>
      </c>
      <c r="D85" s="128">
        <v>4.5</v>
      </c>
      <c r="E85" s="128"/>
      <c r="F85" s="131"/>
      <c r="G85" s="127">
        <f t="shared" si="2"/>
        <v>4.5</v>
      </c>
      <c r="H85" s="128">
        <v>4.5</v>
      </c>
      <c r="I85" s="128"/>
      <c r="J85" s="131"/>
    </row>
    <row r="86" spans="1:10" ht="15" customHeight="1" x14ac:dyDescent="0.2">
      <c r="A86" s="34" t="s">
        <v>550</v>
      </c>
      <c r="B86" s="64" t="s">
        <v>544</v>
      </c>
      <c r="C86" s="127">
        <f t="shared" si="1"/>
        <v>0.8</v>
      </c>
      <c r="D86" s="128">
        <v>0.8</v>
      </c>
      <c r="E86" s="128"/>
      <c r="F86" s="131"/>
      <c r="G86" s="127">
        <f t="shared" si="2"/>
        <v>0.8</v>
      </c>
      <c r="H86" s="128">
        <v>0.8</v>
      </c>
      <c r="I86" s="128"/>
      <c r="J86" s="131"/>
    </row>
    <row r="87" spans="1:10" ht="25.5" x14ac:dyDescent="0.2">
      <c r="A87" s="34" t="s">
        <v>551</v>
      </c>
      <c r="B87" s="66" t="s">
        <v>195</v>
      </c>
      <c r="C87" s="127">
        <f t="shared" si="1"/>
        <v>22.1</v>
      </c>
      <c r="D87" s="128">
        <v>22.1</v>
      </c>
      <c r="E87" s="128"/>
      <c r="F87" s="131"/>
      <c r="G87" s="127"/>
      <c r="H87" s="128"/>
      <c r="I87" s="128"/>
      <c r="J87" s="131"/>
    </row>
    <row r="88" spans="1:10" ht="12.75" customHeight="1" x14ac:dyDescent="0.2">
      <c r="A88" s="33" t="s">
        <v>205</v>
      </c>
      <c r="B88" s="59" t="s">
        <v>206</v>
      </c>
      <c r="C88" s="124">
        <f t="shared" si="1"/>
        <v>2492.3000000000002</v>
      </c>
      <c r="D88" s="125">
        <f>SUM(D89:D101)</f>
        <v>1382.1</v>
      </c>
      <c r="E88" s="125">
        <f>SUM(E89:E101)</f>
        <v>1.5999999999999999</v>
      </c>
      <c r="F88" s="126">
        <f>SUM(F89:F101)</f>
        <v>1110.2</v>
      </c>
      <c r="G88" s="124">
        <f t="shared" si="2"/>
        <v>1965.6000000000001</v>
      </c>
      <c r="H88" s="125">
        <f>SUM(H89:H101)</f>
        <v>1022.9000000000001</v>
      </c>
      <c r="I88" s="125">
        <f>SUM(I89:I101)</f>
        <v>1.3</v>
      </c>
      <c r="J88" s="126">
        <f>SUM(J89:J101)</f>
        <v>942.7</v>
      </c>
    </row>
    <row r="89" spans="1:10" ht="12.75" customHeight="1" x14ac:dyDescent="0.2">
      <c r="A89" s="148" t="s">
        <v>207</v>
      </c>
      <c r="B89" s="123" t="s">
        <v>229</v>
      </c>
      <c r="C89" s="127">
        <f t="shared" si="1"/>
        <v>1</v>
      </c>
      <c r="D89" s="135">
        <v>1</v>
      </c>
      <c r="E89" s="135"/>
      <c r="F89" s="136"/>
      <c r="G89" s="127">
        <f t="shared" si="2"/>
        <v>0.4</v>
      </c>
      <c r="H89" s="135">
        <v>0.4</v>
      </c>
      <c r="I89" s="135"/>
      <c r="J89" s="136"/>
    </row>
    <row r="90" spans="1:10" ht="12.75" customHeight="1" x14ac:dyDescent="0.2">
      <c r="A90" s="148" t="s">
        <v>209</v>
      </c>
      <c r="B90" s="123" t="s">
        <v>230</v>
      </c>
      <c r="C90" s="127">
        <f t="shared" si="1"/>
        <v>3.9</v>
      </c>
      <c r="D90" s="135">
        <v>3.9</v>
      </c>
      <c r="E90" s="135"/>
      <c r="F90" s="136"/>
      <c r="G90" s="127">
        <f t="shared" si="2"/>
        <v>1.5</v>
      </c>
      <c r="H90" s="135">
        <v>1.5</v>
      </c>
      <c r="I90" s="135"/>
      <c r="J90" s="136"/>
    </row>
    <row r="91" spans="1:10" ht="26.25" customHeight="1" x14ac:dyDescent="0.2">
      <c r="A91" s="148" t="s">
        <v>211</v>
      </c>
      <c r="B91" s="63" t="s">
        <v>485</v>
      </c>
      <c r="C91" s="127">
        <f t="shared" si="1"/>
        <v>25</v>
      </c>
      <c r="D91" s="135">
        <v>25</v>
      </c>
      <c r="E91" s="135"/>
      <c r="F91" s="136"/>
      <c r="G91" s="127">
        <f t="shared" si="2"/>
        <v>25</v>
      </c>
      <c r="H91" s="135">
        <v>25</v>
      </c>
      <c r="I91" s="135"/>
      <c r="J91" s="136"/>
    </row>
    <row r="92" spans="1:10" ht="12.95" customHeight="1" x14ac:dyDescent="0.2">
      <c r="A92" s="34" t="s">
        <v>351</v>
      </c>
      <c r="B92" s="63" t="s">
        <v>208</v>
      </c>
      <c r="C92" s="127">
        <f t="shared" si="1"/>
        <v>136.5</v>
      </c>
      <c r="D92" s="128">
        <v>136.5</v>
      </c>
      <c r="E92" s="128"/>
      <c r="F92" s="126"/>
      <c r="G92" s="127">
        <f t="shared" si="2"/>
        <v>136.5</v>
      </c>
      <c r="H92" s="128">
        <v>136.5</v>
      </c>
      <c r="I92" s="128"/>
      <c r="J92" s="126"/>
    </row>
    <row r="93" spans="1:10" ht="27" customHeight="1" x14ac:dyDescent="0.2">
      <c r="A93" s="34" t="s">
        <v>406</v>
      </c>
      <c r="B93" s="63" t="s">
        <v>210</v>
      </c>
      <c r="C93" s="127">
        <f t="shared" ref="C93:C173" si="13">D93+F93</f>
        <v>492.2</v>
      </c>
      <c r="D93" s="128">
        <v>492.2</v>
      </c>
      <c r="E93" s="128"/>
      <c r="F93" s="126"/>
      <c r="G93" s="127">
        <f t="shared" ref="G93:G173" si="14">H93+J93</f>
        <v>492.2</v>
      </c>
      <c r="H93" s="128">
        <v>492.2</v>
      </c>
      <c r="I93" s="128"/>
      <c r="J93" s="126"/>
    </row>
    <row r="94" spans="1:10" ht="27" customHeight="1" x14ac:dyDescent="0.2">
      <c r="A94" s="34" t="s">
        <v>437</v>
      </c>
      <c r="B94" s="63" t="s">
        <v>552</v>
      </c>
      <c r="C94" s="127">
        <f t="shared" si="13"/>
        <v>23.6</v>
      </c>
      <c r="D94" s="128">
        <v>23.6</v>
      </c>
      <c r="E94" s="128"/>
      <c r="F94" s="126"/>
      <c r="G94" s="127">
        <f t="shared" si="14"/>
        <v>21.6</v>
      </c>
      <c r="H94" s="128">
        <v>21.6</v>
      </c>
      <c r="I94" s="128"/>
      <c r="J94" s="126"/>
    </row>
    <row r="95" spans="1:10" ht="42" customHeight="1" x14ac:dyDescent="0.2">
      <c r="A95" s="34" t="s">
        <v>438</v>
      </c>
      <c r="B95" s="63" t="s">
        <v>486</v>
      </c>
      <c r="C95" s="127">
        <f t="shared" si="13"/>
        <v>134.1</v>
      </c>
      <c r="D95" s="128">
        <v>2.1</v>
      </c>
      <c r="E95" s="128">
        <v>1.2</v>
      </c>
      <c r="F95" s="136">
        <v>132</v>
      </c>
      <c r="G95" s="127">
        <f t="shared" si="14"/>
        <v>130.69999999999999</v>
      </c>
      <c r="H95" s="128">
        <v>1.6</v>
      </c>
      <c r="I95" s="128">
        <v>1.1000000000000001</v>
      </c>
      <c r="J95" s="136">
        <v>129.1</v>
      </c>
    </row>
    <row r="96" spans="1:10" ht="29.25" customHeight="1" x14ac:dyDescent="0.2">
      <c r="A96" s="34" t="s">
        <v>488</v>
      </c>
      <c r="B96" s="63" t="s">
        <v>553</v>
      </c>
      <c r="C96" s="127">
        <f t="shared" si="13"/>
        <v>8</v>
      </c>
      <c r="D96" s="128">
        <v>8</v>
      </c>
      <c r="E96" s="128"/>
      <c r="F96" s="136"/>
      <c r="G96" s="127">
        <f t="shared" si="14"/>
        <v>8</v>
      </c>
      <c r="H96" s="128">
        <v>8</v>
      </c>
      <c r="I96" s="128"/>
      <c r="J96" s="136"/>
    </row>
    <row r="97" spans="1:10" x14ac:dyDescent="0.2">
      <c r="A97" s="34" t="s">
        <v>489</v>
      </c>
      <c r="B97" s="63" t="s">
        <v>407</v>
      </c>
      <c r="C97" s="127">
        <f t="shared" si="13"/>
        <v>981.3</v>
      </c>
      <c r="D97" s="128">
        <v>334.2</v>
      </c>
      <c r="E97" s="128"/>
      <c r="F97" s="131">
        <v>647.1</v>
      </c>
      <c r="G97" s="127">
        <f t="shared" si="14"/>
        <v>980.40000000000009</v>
      </c>
      <c r="H97" s="128">
        <v>333.3</v>
      </c>
      <c r="I97" s="128"/>
      <c r="J97" s="131">
        <v>647.1</v>
      </c>
    </row>
    <row r="98" spans="1:10" ht="38.25" x14ac:dyDescent="0.2">
      <c r="A98" s="34" t="s">
        <v>490</v>
      </c>
      <c r="B98" s="63" t="s">
        <v>487</v>
      </c>
      <c r="C98" s="127">
        <f t="shared" si="13"/>
        <v>2.6</v>
      </c>
      <c r="D98" s="128">
        <v>0.6</v>
      </c>
      <c r="E98" s="128">
        <v>0.2</v>
      </c>
      <c r="F98" s="131">
        <v>2</v>
      </c>
      <c r="G98" s="127">
        <f t="shared" si="14"/>
        <v>1.8</v>
      </c>
      <c r="H98" s="128"/>
      <c r="I98" s="128"/>
      <c r="J98" s="131">
        <v>1.8</v>
      </c>
    </row>
    <row r="99" spans="1:10" ht="25.5" x14ac:dyDescent="0.2">
      <c r="A99" s="34" t="s">
        <v>556</v>
      </c>
      <c r="B99" s="63" t="s">
        <v>554</v>
      </c>
      <c r="C99" s="127">
        <f t="shared" si="13"/>
        <v>312</v>
      </c>
      <c r="D99" s="128">
        <v>312</v>
      </c>
      <c r="E99" s="128"/>
      <c r="F99" s="131"/>
      <c r="G99" s="127">
        <f t="shared" si="14"/>
        <v>0</v>
      </c>
      <c r="H99" s="128"/>
      <c r="I99" s="128"/>
      <c r="J99" s="131"/>
    </row>
    <row r="100" spans="1:10" x14ac:dyDescent="0.2">
      <c r="A100" s="34" t="s">
        <v>557</v>
      </c>
      <c r="B100" s="63" t="s">
        <v>555</v>
      </c>
      <c r="C100" s="127">
        <f t="shared" si="13"/>
        <v>40</v>
      </c>
      <c r="D100" s="128">
        <v>40</v>
      </c>
      <c r="E100" s="128"/>
      <c r="F100" s="131"/>
      <c r="G100" s="127">
        <f t="shared" si="14"/>
        <v>0</v>
      </c>
      <c r="H100" s="128"/>
      <c r="I100" s="128"/>
      <c r="J100" s="131"/>
    </row>
    <row r="101" spans="1:10" ht="25.5" x14ac:dyDescent="0.2">
      <c r="A101" s="34" t="s">
        <v>558</v>
      </c>
      <c r="B101" s="66" t="s">
        <v>195</v>
      </c>
      <c r="C101" s="127">
        <f t="shared" si="13"/>
        <v>332.1</v>
      </c>
      <c r="D101" s="128">
        <v>3</v>
      </c>
      <c r="E101" s="128">
        <v>0.2</v>
      </c>
      <c r="F101" s="131">
        <v>329.1</v>
      </c>
      <c r="G101" s="127">
        <f t="shared" si="14"/>
        <v>167.5</v>
      </c>
      <c r="H101" s="128">
        <v>2.8</v>
      </c>
      <c r="I101" s="128">
        <v>0.2</v>
      </c>
      <c r="J101" s="131">
        <v>164.7</v>
      </c>
    </row>
    <row r="102" spans="1:10" ht="25.5" x14ac:dyDescent="0.2">
      <c r="A102" s="33" t="s">
        <v>212</v>
      </c>
      <c r="B102" s="67" t="s">
        <v>213</v>
      </c>
      <c r="C102" s="124">
        <f t="shared" si="13"/>
        <v>555.9</v>
      </c>
      <c r="D102" s="125">
        <f>D103+D106</f>
        <v>63.7</v>
      </c>
      <c r="E102" s="125">
        <f>E103+E106</f>
        <v>0</v>
      </c>
      <c r="F102" s="126">
        <f>F103+F106</f>
        <v>492.2</v>
      </c>
      <c r="G102" s="124">
        <f t="shared" si="14"/>
        <v>544.80000000000007</v>
      </c>
      <c r="H102" s="125">
        <f>H103+H106</f>
        <v>52.7</v>
      </c>
      <c r="I102" s="125">
        <f>I103+I106</f>
        <v>0</v>
      </c>
      <c r="J102" s="126">
        <f>J103+J106</f>
        <v>492.1</v>
      </c>
    </row>
    <row r="103" spans="1:10" ht="25.5" x14ac:dyDescent="0.2">
      <c r="A103" s="29" t="s">
        <v>214</v>
      </c>
      <c r="B103" s="59" t="s">
        <v>124</v>
      </c>
      <c r="C103" s="124">
        <f t="shared" si="13"/>
        <v>5</v>
      </c>
      <c r="D103" s="125">
        <f>D104+D105</f>
        <v>5</v>
      </c>
      <c r="E103" s="125">
        <f>E104+E105</f>
        <v>0</v>
      </c>
      <c r="F103" s="125">
        <f>F104+F105</f>
        <v>0</v>
      </c>
      <c r="G103" s="124">
        <f t="shared" si="14"/>
        <v>0</v>
      </c>
      <c r="H103" s="125">
        <f>H104+H105</f>
        <v>0</v>
      </c>
      <c r="I103" s="125">
        <f>I104+I105</f>
        <v>0</v>
      </c>
      <c r="J103" s="126">
        <f>J104+J105</f>
        <v>0</v>
      </c>
    </row>
    <row r="104" spans="1:10" ht="12.95" customHeight="1" x14ac:dyDescent="0.2">
      <c r="A104" s="34" t="s">
        <v>215</v>
      </c>
      <c r="B104" s="63" t="s">
        <v>217</v>
      </c>
      <c r="C104" s="127">
        <f t="shared" si="13"/>
        <v>0.4</v>
      </c>
      <c r="D104" s="128">
        <v>0.4</v>
      </c>
      <c r="E104" s="128"/>
      <c r="F104" s="131"/>
      <c r="G104" s="127">
        <f t="shared" si="14"/>
        <v>0</v>
      </c>
      <c r="H104" s="128"/>
      <c r="I104" s="128"/>
      <c r="J104" s="131"/>
    </row>
    <row r="105" spans="1:10" ht="12.95" customHeight="1" x14ac:dyDescent="0.2">
      <c r="A105" s="34" t="s">
        <v>216</v>
      </c>
      <c r="B105" s="63" t="s">
        <v>219</v>
      </c>
      <c r="C105" s="127">
        <f t="shared" si="13"/>
        <v>4.5999999999999996</v>
      </c>
      <c r="D105" s="128">
        <v>4.5999999999999996</v>
      </c>
      <c r="E105" s="128"/>
      <c r="F105" s="131"/>
      <c r="G105" s="127">
        <f t="shared" si="14"/>
        <v>0</v>
      </c>
      <c r="H105" s="128"/>
      <c r="I105" s="128"/>
      <c r="J105" s="131"/>
    </row>
    <row r="106" spans="1:10" ht="25.5" x14ac:dyDescent="0.2">
      <c r="A106" s="33" t="s">
        <v>581</v>
      </c>
      <c r="B106" s="59" t="s">
        <v>121</v>
      </c>
      <c r="C106" s="124">
        <f t="shared" si="13"/>
        <v>550.9</v>
      </c>
      <c r="D106" s="125">
        <f>SUM(D107:D107)</f>
        <v>58.7</v>
      </c>
      <c r="E106" s="125">
        <f>SUM(E107:E107)</f>
        <v>0</v>
      </c>
      <c r="F106" s="126">
        <f>SUM(F107:F107)</f>
        <v>492.2</v>
      </c>
      <c r="G106" s="124">
        <f t="shared" si="14"/>
        <v>544.80000000000007</v>
      </c>
      <c r="H106" s="125">
        <f>SUM(H107:H107)</f>
        <v>52.7</v>
      </c>
      <c r="I106" s="125">
        <f>SUM(I107:I107)</f>
        <v>0</v>
      </c>
      <c r="J106" s="126">
        <f>SUM(J107:J107)</f>
        <v>492.1</v>
      </c>
    </row>
    <row r="107" spans="1:10" ht="25.5" x14ac:dyDescent="0.2">
      <c r="A107" s="34" t="s">
        <v>582</v>
      </c>
      <c r="B107" s="63" t="s">
        <v>220</v>
      </c>
      <c r="C107" s="127">
        <f t="shared" si="13"/>
        <v>550.9</v>
      </c>
      <c r="D107" s="128">
        <v>58.7</v>
      </c>
      <c r="E107" s="128"/>
      <c r="F107" s="131">
        <v>492.2</v>
      </c>
      <c r="G107" s="127">
        <f t="shared" si="14"/>
        <v>544.80000000000007</v>
      </c>
      <c r="H107" s="128">
        <v>52.7</v>
      </c>
      <c r="I107" s="128"/>
      <c r="J107" s="131">
        <v>492.1</v>
      </c>
    </row>
    <row r="108" spans="1:10" ht="12.95" customHeight="1" x14ac:dyDescent="0.2">
      <c r="A108" s="33" t="s">
        <v>222</v>
      </c>
      <c r="B108" s="61" t="s">
        <v>89</v>
      </c>
      <c r="C108" s="124">
        <f t="shared" si="13"/>
        <v>108.1</v>
      </c>
      <c r="D108" s="125">
        <f>D109+D111+D114+D116+D118</f>
        <v>93.3</v>
      </c>
      <c r="E108" s="125">
        <f>E109+E111+E114+E116+E118</f>
        <v>51.300000000000004</v>
      </c>
      <c r="F108" s="126">
        <f>F109+F111+F114+F116+F118</f>
        <v>14.8</v>
      </c>
      <c r="G108" s="124">
        <f t="shared" si="14"/>
        <v>107.99999999999999</v>
      </c>
      <c r="H108" s="125">
        <f>H109+H111+H114+H116+H118</f>
        <v>93.199999999999989</v>
      </c>
      <c r="I108" s="125">
        <f>I109+I111+I114+I116+I118</f>
        <v>51.300000000000004</v>
      </c>
      <c r="J108" s="126">
        <f>J109+J111+J114+J116+J118</f>
        <v>14.8</v>
      </c>
    </row>
    <row r="109" spans="1:10" ht="25.5" customHeight="1" x14ac:dyDescent="0.2">
      <c r="A109" s="54" t="s">
        <v>71</v>
      </c>
      <c r="B109" s="70" t="s">
        <v>128</v>
      </c>
      <c r="C109" s="138">
        <f t="shared" ref="C109:C110" si="15">D109+F109</f>
        <v>7.6</v>
      </c>
      <c r="D109" s="139">
        <f>D110</f>
        <v>7.6</v>
      </c>
      <c r="E109" s="139">
        <f>E110</f>
        <v>5.6</v>
      </c>
      <c r="F109" s="140">
        <f>F110</f>
        <v>0</v>
      </c>
      <c r="G109" s="138">
        <f t="shared" ref="G109:G110" si="16">H109+J109</f>
        <v>7.6</v>
      </c>
      <c r="H109" s="139">
        <f>H110</f>
        <v>7.6</v>
      </c>
      <c r="I109" s="139">
        <f>I110</f>
        <v>5.6</v>
      </c>
      <c r="J109" s="140">
        <f>J110</f>
        <v>0</v>
      </c>
    </row>
    <row r="110" spans="1:10" ht="12.95" customHeight="1" x14ac:dyDescent="0.2">
      <c r="A110" s="55" t="s">
        <v>72</v>
      </c>
      <c r="B110" s="65" t="s">
        <v>218</v>
      </c>
      <c r="C110" s="132">
        <f t="shared" si="15"/>
        <v>7.6</v>
      </c>
      <c r="D110" s="133">
        <v>7.6</v>
      </c>
      <c r="E110" s="133">
        <v>5.6</v>
      </c>
      <c r="F110" s="134"/>
      <c r="G110" s="132">
        <f t="shared" si="16"/>
        <v>7.6</v>
      </c>
      <c r="H110" s="133">
        <v>7.6</v>
      </c>
      <c r="I110" s="133">
        <v>5.6</v>
      </c>
      <c r="J110" s="134"/>
    </row>
    <row r="111" spans="1:10" ht="25.5" x14ac:dyDescent="0.2">
      <c r="A111" s="33" t="s">
        <v>225</v>
      </c>
      <c r="B111" s="59" t="s">
        <v>160</v>
      </c>
      <c r="C111" s="124">
        <f t="shared" si="13"/>
        <v>0.6</v>
      </c>
      <c r="D111" s="125">
        <f>SUM(D112:D113)</f>
        <v>0.6</v>
      </c>
      <c r="E111" s="125">
        <f>SUM(E112:E113)</f>
        <v>0</v>
      </c>
      <c r="F111" s="126">
        <f>SUM(F112:F113)</f>
        <v>0</v>
      </c>
      <c r="G111" s="124">
        <f t="shared" si="14"/>
        <v>0.6</v>
      </c>
      <c r="H111" s="125">
        <f>SUM(H112:H113)</f>
        <v>0.6</v>
      </c>
      <c r="I111" s="125">
        <f>SUM(I112:I113)</f>
        <v>0</v>
      </c>
      <c r="J111" s="126">
        <f>SUM(J112:J113)</f>
        <v>0</v>
      </c>
    </row>
    <row r="112" spans="1:10" x14ac:dyDescent="0.2">
      <c r="A112" s="34" t="s">
        <v>226</v>
      </c>
      <c r="B112" s="63" t="s">
        <v>223</v>
      </c>
      <c r="C112" s="127">
        <f t="shared" si="13"/>
        <v>0.3</v>
      </c>
      <c r="D112" s="128">
        <v>0.3</v>
      </c>
      <c r="E112" s="128"/>
      <c r="F112" s="131"/>
      <c r="G112" s="127">
        <f t="shared" si="14"/>
        <v>0.3</v>
      </c>
      <c r="H112" s="128">
        <v>0.3</v>
      </c>
      <c r="I112" s="128"/>
      <c r="J112" s="131"/>
    </row>
    <row r="113" spans="1:10" ht="12.95" customHeight="1" x14ac:dyDescent="0.2">
      <c r="A113" s="34" t="s">
        <v>380</v>
      </c>
      <c r="B113" s="62" t="s">
        <v>224</v>
      </c>
      <c r="C113" s="127">
        <f t="shared" si="13"/>
        <v>0.3</v>
      </c>
      <c r="D113" s="128">
        <v>0.3</v>
      </c>
      <c r="E113" s="128"/>
      <c r="F113" s="131"/>
      <c r="G113" s="127">
        <f t="shared" si="14"/>
        <v>0.3</v>
      </c>
      <c r="H113" s="128">
        <v>0.3</v>
      </c>
      <c r="I113" s="128"/>
      <c r="J113" s="131"/>
    </row>
    <row r="114" spans="1:10" ht="25.5" x14ac:dyDescent="0.2">
      <c r="A114" s="33" t="s">
        <v>77</v>
      </c>
      <c r="B114" s="59" t="s">
        <v>121</v>
      </c>
      <c r="C114" s="124">
        <f t="shared" si="13"/>
        <v>53.8</v>
      </c>
      <c r="D114" s="125">
        <f>D115</f>
        <v>45.5</v>
      </c>
      <c r="E114" s="125">
        <f>E115</f>
        <v>27.6</v>
      </c>
      <c r="F114" s="126">
        <f>F115</f>
        <v>8.3000000000000007</v>
      </c>
      <c r="G114" s="124">
        <f t="shared" si="14"/>
        <v>53.7</v>
      </c>
      <c r="H114" s="125">
        <f>H115</f>
        <v>45.4</v>
      </c>
      <c r="I114" s="125">
        <f>I115</f>
        <v>27.6</v>
      </c>
      <c r="J114" s="126">
        <f>J115</f>
        <v>8.3000000000000007</v>
      </c>
    </row>
    <row r="115" spans="1:10" ht="12.95" customHeight="1" x14ac:dyDescent="0.2">
      <c r="A115" s="34" t="s">
        <v>228</v>
      </c>
      <c r="B115" s="62" t="s">
        <v>227</v>
      </c>
      <c r="C115" s="127">
        <f t="shared" si="13"/>
        <v>53.8</v>
      </c>
      <c r="D115" s="128">
        <v>45.5</v>
      </c>
      <c r="E115" s="128">
        <v>27.6</v>
      </c>
      <c r="F115" s="131">
        <v>8.3000000000000007</v>
      </c>
      <c r="G115" s="127">
        <f t="shared" si="14"/>
        <v>53.7</v>
      </c>
      <c r="H115" s="128">
        <v>45.4</v>
      </c>
      <c r="I115" s="128">
        <v>27.6</v>
      </c>
      <c r="J115" s="131">
        <v>8.3000000000000007</v>
      </c>
    </row>
    <row r="116" spans="1:10" ht="25.5" customHeight="1" x14ac:dyDescent="0.2">
      <c r="A116" s="33" t="s">
        <v>381</v>
      </c>
      <c r="B116" s="59" t="s">
        <v>197</v>
      </c>
      <c r="C116" s="124">
        <f t="shared" ref="C116:C117" si="17">D116+F116</f>
        <v>0.4</v>
      </c>
      <c r="D116" s="125">
        <f>D117</f>
        <v>0.4</v>
      </c>
      <c r="E116" s="125">
        <f>E117</f>
        <v>0</v>
      </c>
      <c r="F116" s="126">
        <f>F117</f>
        <v>0</v>
      </c>
      <c r="G116" s="124">
        <f t="shared" ref="G116:G117" si="18">H116+J116</f>
        <v>0.4</v>
      </c>
      <c r="H116" s="125">
        <f>H117</f>
        <v>0.4</v>
      </c>
      <c r="I116" s="125">
        <f>I117</f>
        <v>0</v>
      </c>
      <c r="J116" s="126">
        <f>J117</f>
        <v>0</v>
      </c>
    </row>
    <row r="117" spans="1:10" ht="25.5" customHeight="1" x14ac:dyDescent="0.2">
      <c r="A117" s="34" t="s">
        <v>439</v>
      </c>
      <c r="B117" s="63" t="s">
        <v>221</v>
      </c>
      <c r="C117" s="127">
        <f t="shared" si="17"/>
        <v>0.4</v>
      </c>
      <c r="D117" s="128">
        <v>0.4</v>
      </c>
      <c r="E117" s="128"/>
      <c r="F117" s="131"/>
      <c r="G117" s="127">
        <f t="shared" si="18"/>
        <v>0.4</v>
      </c>
      <c r="H117" s="128">
        <v>0.4</v>
      </c>
      <c r="I117" s="128"/>
      <c r="J117" s="131"/>
    </row>
    <row r="118" spans="1:10" ht="12.95" customHeight="1" x14ac:dyDescent="0.2">
      <c r="A118" s="33" t="s">
        <v>440</v>
      </c>
      <c r="B118" s="59" t="s">
        <v>206</v>
      </c>
      <c r="C118" s="124">
        <f t="shared" si="13"/>
        <v>45.699999999999996</v>
      </c>
      <c r="D118" s="125">
        <f>D119+D120</f>
        <v>39.199999999999996</v>
      </c>
      <c r="E118" s="125">
        <f>E119+E120</f>
        <v>18.100000000000001</v>
      </c>
      <c r="F118" s="126">
        <f>F119+F120</f>
        <v>6.5</v>
      </c>
      <c r="G118" s="124">
        <f t="shared" si="14"/>
        <v>45.699999999999996</v>
      </c>
      <c r="H118" s="125">
        <f>H119+H120</f>
        <v>39.199999999999996</v>
      </c>
      <c r="I118" s="125">
        <f>I119+I120</f>
        <v>18.100000000000001</v>
      </c>
      <c r="J118" s="126">
        <f>J119+J120</f>
        <v>6.5</v>
      </c>
    </row>
    <row r="119" spans="1:10" ht="12.95" customHeight="1" x14ac:dyDescent="0.2">
      <c r="A119" s="34" t="s">
        <v>441</v>
      </c>
      <c r="B119" s="62" t="s">
        <v>229</v>
      </c>
      <c r="C119" s="127">
        <f t="shared" si="13"/>
        <v>1.6</v>
      </c>
      <c r="D119" s="128">
        <v>0.9</v>
      </c>
      <c r="E119" s="128"/>
      <c r="F119" s="131">
        <v>0.7</v>
      </c>
      <c r="G119" s="127">
        <f t="shared" si="14"/>
        <v>1.6</v>
      </c>
      <c r="H119" s="128">
        <v>0.9</v>
      </c>
      <c r="I119" s="128"/>
      <c r="J119" s="131">
        <v>0.7</v>
      </c>
    </row>
    <row r="120" spans="1:10" ht="12.95" customHeight="1" x14ac:dyDescent="0.2">
      <c r="A120" s="55" t="s">
        <v>442</v>
      </c>
      <c r="B120" s="68" t="s">
        <v>230</v>
      </c>
      <c r="C120" s="132">
        <f t="shared" si="13"/>
        <v>44.099999999999994</v>
      </c>
      <c r="D120" s="133">
        <v>38.299999999999997</v>
      </c>
      <c r="E120" s="128">
        <v>18.100000000000001</v>
      </c>
      <c r="F120" s="131">
        <v>5.8</v>
      </c>
      <c r="G120" s="132">
        <f t="shared" si="14"/>
        <v>44.099999999999994</v>
      </c>
      <c r="H120" s="133">
        <v>38.299999999999997</v>
      </c>
      <c r="I120" s="128">
        <v>18.100000000000001</v>
      </c>
      <c r="J120" s="131">
        <v>5.8</v>
      </c>
    </row>
    <row r="121" spans="1:10" ht="12.95" customHeight="1" x14ac:dyDescent="0.2">
      <c r="A121" s="33" t="s">
        <v>231</v>
      </c>
      <c r="B121" s="61" t="s">
        <v>90</v>
      </c>
      <c r="C121" s="124">
        <f t="shared" si="13"/>
        <v>86.200000000000017</v>
      </c>
      <c r="D121" s="125">
        <f>D122+D124+D127+D129+D131</f>
        <v>73.300000000000011</v>
      </c>
      <c r="E121" s="125">
        <f>E122+E124+E127+E129+E131</f>
        <v>45.3</v>
      </c>
      <c r="F121" s="126">
        <f>F122+F124+F127+F129+F131</f>
        <v>12.9</v>
      </c>
      <c r="G121" s="124">
        <f t="shared" si="14"/>
        <v>85.800000000000011</v>
      </c>
      <c r="H121" s="125">
        <f>H122+H124+H127+H129+H131</f>
        <v>72.900000000000006</v>
      </c>
      <c r="I121" s="125">
        <f>I122+I124+I127+I129+I131</f>
        <v>45</v>
      </c>
      <c r="J121" s="126">
        <f>J122+J124+J127+J129+J131</f>
        <v>12.9</v>
      </c>
    </row>
    <row r="122" spans="1:10" ht="27" customHeight="1" x14ac:dyDescent="0.2">
      <c r="A122" s="54" t="s">
        <v>232</v>
      </c>
      <c r="B122" s="70" t="s">
        <v>128</v>
      </c>
      <c r="C122" s="138">
        <f t="shared" si="13"/>
        <v>7.6</v>
      </c>
      <c r="D122" s="139">
        <f>D123</f>
        <v>7.6</v>
      </c>
      <c r="E122" s="139">
        <f>E123</f>
        <v>5.6</v>
      </c>
      <c r="F122" s="140">
        <f>F123</f>
        <v>0</v>
      </c>
      <c r="G122" s="138">
        <f t="shared" si="14"/>
        <v>7.6</v>
      </c>
      <c r="H122" s="139">
        <f>H123</f>
        <v>7.6</v>
      </c>
      <c r="I122" s="139">
        <f>I123</f>
        <v>5.6</v>
      </c>
      <c r="J122" s="140">
        <f>J123</f>
        <v>0</v>
      </c>
    </row>
    <row r="123" spans="1:10" ht="12.95" customHeight="1" x14ac:dyDescent="0.2">
      <c r="A123" s="55" t="s">
        <v>233</v>
      </c>
      <c r="B123" s="65" t="s">
        <v>218</v>
      </c>
      <c r="C123" s="132">
        <f t="shared" si="13"/>
        <v>7.6</v>
      </c>
      <c r="D123" s="133">
        <v>7.6</v>
      </c>
      <c r="E123" s="133">
        <v>5.6</v>
      </c>
      <c r="F123" s="134"/>
      <c r="G123" s="132">
        <f t="shared" si="14"/>
        <v>7.6</v>
      </c>
      <c r="H123" s="133">
        <v>7.6</v>
      </c>
      <c r="I123" s="133">
        <v>5.6</v>
      </c>
      <c r="J123" s="134"/>
    </row>
    <row r="124" spans="1:10" ht="25.5" x14ac:dyDescent="0.2">
      <c r="A124" s="33" t="s">
        <v>234</v>
      </c>
      <c r="B124" s="59" t="s">
        <v>160</v>
      </c>
      <c r="C124" s="124">
        <f t="shared" si="13"/>
        <v>0.6</v>
      </c>
      <c r="D124" s="125">
        <f>D125+D126</f>
        <v>0.6</v>
      </c>
      <c r="E124" s="125">
        <f t="shared" ref="E124:F124" si="19">E125+E126</f>
        <v>0</v>
      </c>
      <c r="F124" s="126">
        <f t="shared" si="19"/>
        <v>0</v>
      </c>
      <c r="G124" s="124">
        <f t="shared" si="14"/>
        <v>0.6</v>
      </c>
      <c r="H124" s="125">
        <f>H125+H126</f>
        <v>0.6</v>
      </c>
      <c r="I124" s="125">
        <f t="shared" ref="I124:J124" si="20">I125+I126</f>
        <v>0</v>
      </c>
      <c r="J124" s="126">
        <f t="shared" si="20"/>
        <v>0</v>
      </c>
    </row>
    <row r="125" spans="1:10" x14ac:dyDescent="0.2">
      <c r="A125" s="34" t="s">
        <v>235</v>
      </c>
      <c r="B125" s="63" t="s">
        <v>223</v>
      </c>
      <c r="C125" s="127">
        <f t="shared" si="13"/>
        <v>0.3</v>
      </c>
      <c r="D125" s="128">
        <v>0.3</v>
      </c>
      <c r="E125" s="128"/>
      <c r="F125" s="131"/>
      <c r="G125" s="127">
        <f t="shared" si="14"/>
        <v>0.3</v>
      </c>
      <c r="H125" s="128">
        <v>0.3</v>
      </c>
      <c r="I125" s="128"/>
      <c r="J125" s="131"/>
    </row>
    <row r="126" spans="1:10" x14ac:dyDescent="0.2">
      <c r="A126" s="34" t="s">
        <v>382</v>
      </c>
      <c r="B126" s="62" t="s">
        <v>224</v>
      </c>
      <c r="C126" s="127">
        <f t="shared" si="13"/>
        <v>0.3</v>
      </c>
      <c r="D126" s="128">
        <v>0.3</v>
      </c>
      <c r="E126" s="128"/>
      <c r="F126" s="131"/>
      <c r="G126" s="127">
        <f t="shared" si="14"/>
        <v>0.3</v>
      </c>
      <c r="H126" s="128">
        <v>0.3</v>
      </c>
      <c r="I126" s="128"/>
      <c r="J126" s="131"/>
    </row>
    <row r="127" spans="1:10" ht="25.5" x14ac:dyDescent="0.2">
      <c r="A127" s="33" t="s">
        <v>236</v>
      </c>
      <c r="B127" s="59" t="s">
        <v>121</v>
      </c>
      <c r="C127" s="124">
        <f t="shared" si="13"/>
        <v>41.1</v>
      </c>
      <c r="D127" s="125">
        <f>D128</f>
        <v>39.5</v>
      </c>
      <c r="E127" s="125">
        <f>E128</f>
        <v>26.8</v>
      </c>
      <c r="F127" s="126">
        <f>F128</f>
        <v>1.6</v>
      </c>
      <c r="G127" s="124">
        <f t="shared" si="14"/>
        <v>40.700000000000003</v>
      </c>
      <c r="H127" s="125">
        <f>H128</f>
        <v>39.1</v>
      </c>
      <c r="I127" s="125">
        <f>I128</f>
        <v>26.5</v>
      </c>
      <c r="J127" s="126">
        <f>J128</f>
        <v>1.6</v>
      </c>
    </row>
    <row r="128" spans="1:10" ht="12.95" customHeight="1" x14ac:dyDescent="0.2">
      <c r="A128" s="34" t="s">
        <v>237</v>
      </c>
      <c r="B128" s="62" t="s">
        <v>227</v>
      </c>
      <c r="C128" s="127">
        <f t="shared" si="13"/>
        <v>41.1</v>
      </c>
      <c r="D128" s="128">
        <v>39.5</v>
      </c>
      <c r="E128" s="128">
        <v>26.8</v>
      </c>
      <c r="F128" s="131">
        <v>1.6</v>
      </c>
      <c r="G128" s="127">
        <f t="shared" si="14"/>
        <v>40.700000000000003</v>
      </c>
      <c r="H128" s="128">
        <v>39.1</v>
      </c>
      <c r="I128" s="128">
        <v>26.5</v>
      </c>
      <c r="J128" s="131">
        <v>1.6</v>
      </c>
    </row>
    <row r="129" spans="1:10" ht="26.25" customHeight="1" x14ac:dyDescent="0.2">
      <c r="A129" s="33" t="s">
        <v>383</v>
      </c>
      <c r="B129" s="59" t="s">
        <v>197</v>
      </c>
      <c r="C129" s="124">
        <f t="shared" si="13"/>
        <v>0.1</v>
      </c>
      <c r="D129" s="125">
        <f>D130</f>
        <v>0.1</v>
      </c>
      <c r="E129" s="125">
        <f>E130</f>
        <v>0</v>
      </c>
      <c r="F129" s="126">
        <f>F130</f>
        <v>0</v>
      </c>
      <c r="G129" s="124">
        <f t="shared" si="14"/>
        <v>0.1</v>
      </c>
      <c r="H129" s="125">
        <f>H130</f>
        <v>0.1</v>
      </c>
      <c r="I129" s="125">
        <f>I130</f>
        <v>0</v>
      </c>
      <c r="J129" s="126">
        <f>J130</f>
        <v>0</v>
      </c>
    </row>
    <row r="130" spans="1:10" ht="25.5" customHeight="1" x14ac:dyDescent="0.2">
      <c r="A130" s="34" t="s">
        <v>443</v>
      </c>
      <c r="B130" s="63" t="s">
        <v>221</v>
      </c>
      <c r="C130" s="127">
        <f t="shared" si="13"/>
        <v>0.1</v>
      </c>
      <c r="D130" s="128">
        <v>0.1</v>
      </c>
      <c r="E130" s="128"/>
      <c r="F130" s="131"/>
      <c r="G130" s="127">
        <f t="shared" si="14"/>
        <v>0.1</v>
      </c>
      <c r="H130" s="128">
        <v>0.1</v>
      </c>
      <c r="I130" s="128"/>
      <c r="J130" s="131"/>
    </row>
    <row r="131" spans="1:10" ht="12.95" customHeight="1" x14ac:dyDescent="0.2">
      <c r="A131" s="33" t="s">
        <v>444</v>
      </c>
      <c r="B131" s="59" t="s">
        <v>206</v>
      </c>
      <c r="C131" s="124">
        <f t="shared" si="13"/>
        <v>36.799999999999997</v>
      </c>
      <c r="D131" s="125">
        <f>D132+D133</f>
        <v>25.5</v>
      </c>
      <c r="E131" s="125">
        <f>E132+E133</f>
        <v>12.9</v>
      </c>
      <c r="F131" s="126">
        <f>F132+F133</f>
        <v>11.3</v>
      </c>
      <c r="G131" s="124">
        <f t="shared" si="14"/>
        <v>36.799999999999997</v>
      </c>
      <c r="H131" s="125">
        <f>H132+H133</f>
        <v>25.5</v>
      </c>
      <c r="I131" s="125">
        <f>I132+I133</f>
        <v>12.9</v>
      </c>
      <c r="J131" s="126">
        <f>J132+J133</f>
        <v>11.3</v>
      </c>
    </row>
    <row r="132" spans="1:10" ht="12.95" customHeight="1" x14ac:dyDescent="0.2">
      <c r="A132" s="34" t="s">
        <v>445</v>
      </c>
      <c r="B132" s="62" t="s">
        <v>229</v>
      </c>
      <c r="C132" s="127">
        <f t="shared" si="13"/>
        <v>1.1000000000000001</v>
      </c>
      <c r="D132" s="128">
        <v>1.1000000000000001</v>
      </c>
      <c r="E132" s="128"/>
      <c r="F132" s="131"/>
      <c r="G132" s="127">
        <f t="shared" si="14"/>
        <v>1.1000000000000001</v>
      </c>
      <c r="H132" s="128">
        <v>1.1000000000000001</v>
      </c>
      <c r="I132" s="128"/>
      <c r="J132" s="131"/>
    </row>
    <row r="133" spans="1:10" ht="12.95" customHeight="1" x14ac:dyDescent="0.2">
      <c r="A133" s="55" t="s">
        <v>446</v>
      </c>
      <c r="B133" s="68" t="s">
        <v>230</v>
      </c>
      <c r="C133" s="132">
        <f t="shared" si="13"/>
        <v>35.700000000000003</v>
      </c>
      <c r="D133" s="133">
        <v>24.4</v>
      </c>
      <c r="E133" s="128">
        <v>12.9</v>
      </c>
      <c r="F133" s="131">
        <v>11.3</v>
      </c>
      <c r="G133" s="132">
        <f t="shared" si="14"/>
        <v>35.700000000000003</v>
      </c>
      <c r="H133" s="133">
        <v>24.4</v>
      </c>
      <c r="I133" s="128">
        <v>12.9</v>
      </c>
      <c r="J133" s="131">
        <v>11.3</v>
      </c>
    </row>
    <row r="134" spans="1:10" ht="12.95" customHeight="1" x14ac:dyDescent="0.2">
      <c r="A134" s="33" t="s">
        <v>238</v>
      </c>
      <c r="B134" s="61" t="s">
        <v>91</v>
      </c>
      <c r="C134" s="124">
        <f t="shared" si="13"/>
        <v>158</v>
      </c>
      <c r="D134" s="125">
        <f>D135+D137+D140+D142+D144</f>
        <v>146.6</v>
      </c>
      <c r="E134" s="125">
        <f>E135+E137+E140+E142+E144</f>
        <v>75.400000000000006</v>
      </c>
      <c r="F134" s="126">
        <f>F135+F137+F140+F142+F144</f>
        <v>11.4</v>
      </c>
      <c r="G134" s="124">
        <f t="shared" si="14"/>
        <v>155.9</v>
      </c>
      <c r="H134" s="125">
        <f>H135+H137+H140+H142+H144</f>
        <v>144.5</v>
      </c>
      <c r="I134" s="125">
        <f>I135+I137+I140+I142+I144</f>
        <v>75.400000000000006</v>
      </c>
      <c r="J134" s="126">
        <f>J135+J137+J140+J142+J144</f>
        <v>11.4</v>
      </c>
    </row>
    <row r="135" spans="1:10" ht="25.5" customHeight="1" x14ac:dyDescent="0.2">
      <c r="A135" s="54" t="s">
        <v>239</v>
      </c>
      <c r="B135" s="70" t="s">
        <v>128</v>
      </c>
      <c r="C135" s="138">
        <f t="shared" ref="C135:C136" si="21">D135+F135</f>
        <v>18.399999999999999</v>
      </c>
      <c r="D135" s="139">
        <f>D136</f>
        <v>18.399999999999999</v>
      </c>
      <c r="E135" s="139">
        <f>E136</f>
        <v>13.6</v>
      </c>
      <c r="F135" s="140">
        <f>F136</f>
        <v>0</v>
      </c>
      <c r="G135" s="138">
        <f t="shared" ref="G135:G136" si="22">H135+J135</f>
        <v>18.399999999999999</v>
      </c>
      <c r="H135" s="139">
        <f>H136</f>
        <v>18.399999999999999</v>
      </c>
      <c r="I135" s="139">
        <f>I136</f>
        <v>13.6</v>
      </c>
      <c r="J135" s="140">
        <f>J136</f>
        <v>0</v>
      </c>
    </row>
    <row r="136" spans="1:10" ht="12.95" customHeight="1" x14ac:dyDescent="0.2">
      <c r="A136" s="55" t="s">
        <v>240</v>
      </c>
      <c r="B136" s="65" t="s">
        <v>218</v>
      </c>
      <c r="C136" s="132">
        <f t="shared" si="21"/>
        <v>18.399999999999999</v>
      </c>
      <c r="D136" s="133">
        <v>18.399999999999999</v>
      </c>
      <c r="E136" s="133">
        <v>13.6</v>
      </c>
      <c r="F136" s="134"/>
      <c r="G136" s="132">
        <f t="shared" si="22"/>
        <v>18.399999999999999</v>
      </c>
      <c r="H136" s="133">
        <v>18.399999999999999</v>
      </c>
      <c r="I136" s="133">
        <v>13.6</v>
      </c>
      <c r="J136" s="134"/>
    </row>
    <row r="137" spans="1:10" ht="25.5" x14ac:dyDescent="0.2">
      <c r="A137" s="33" t="s">
        <v>241</v>
      </c>
      <c r="B137" s="59" t="s">
        <v>160</v>
      </c>
      <c r="C137" s="124">
        <f t="shared" si="13"/>
        <v>8.7000000000000011</v>
      </c>
      <c r="D137" s="125">
        <f>SUM(D138:D139)</f>
        <v>8.7000000000000011</v>
      </c>
      <c r="E137" s="125">
        <f>SUM(E138:E139)</f>
        <v>0</v>
      </c>
      <c r="F137" s="126">
        <f>SUM(F138:F139)</f>
        <v>0</v>
      </c>
      <c r="G137" s="124">
        <f t="shared" si="14"/>
        <v>8.7000000000000011</v>
      </c>
      <c r="H137" s="125">
        <f>SUM(H138:H139)</f>
        <v>8.7000000000000011</v>
      </c>
      <c r="I137" s="125">
        <f>SUM(I138:I139)</f>
        <v>0</v>
      </c>
      <c r="J137" s="126">
        <f>SUM(J138:J139)</f>
        <v>0</v>
      </c>
    </row>
    <row r="138" spans="1:10" x14ac:dyDescent="0.2">
      <c r="A138" s="34" t="s">
        <v>242</v>
      </c>
      <c r="B138" s="63" t="s">
        <v>223</v>
      </c>
      <c r="C138" s="127">
        <f t="shared" si="13"/>
        <v>0.3</v>
      </c>
      <c r="D138" s="128">
        <v>0.3</v>
      </c>
      <c r="E138" s="128"/>
      <c r="F138" s="131"/>
      <c r="G138" s="127">
        <f t="shared" si="14"/>
        <v>0.3</v>
      </c>
      <c r="H138" s="128">
        <v>0.3</v>
      </c>
      <c r="I138" s="128"/>
      <c r="J138" s="131"/>
    </row>
    <row r="139" spans="1:10" ht="12.95" customHeight="1" x14ac:dyDescent="0.2">
      <c r="A139" s="34" t="s">
        <v>384</v>
      </c>
      <c r="B139" s="62" t="s">
        <v>224</v>
      </c>
      <c r="C139" s="127">
        <f t="shared" si="13"/>
        <v>8.4</v>
      </c>
      <c r="D139" s="128">
        <v>8.4</v>
      </c>
      <c r="E139" s="128"/>
      <c r="F139" s="131"/>
      <c r="G139" s="127">
        <f t="shared" si="14"/>
        <v>8.4</v>
      </c>
      <c r="H139" s="128">
        <v>8.4</v>
      </c>
      <c r="I139" s="128"/>
      <c r="J139" s="131"/>
    </row>
    <row r="140" spans="1:10" ht="25.5" x14ac:dyDescent="0.2">
      <c r="A140" s="33" t="s">
        <v>243</v>
      </c>
      <c r="B140" s="59" t="s">
        <v>121</v>
      </c>
      <c r="C140" s="124">
        <f t="shared" si="13"/>
        <v>64.7</v>
      </c>
      <c r="D140" s="125">
        <f>D141</f>
        <v>55.3</v>
      </c>
      <c r="E140" s="125">
        <f>E141</f>
        <v>33.299999999999997</v>
      </c>
      <c r="F140" s="126">
        <f>F141</f>
        <v>9.4</v>
      </c>
      <c r="G140" s="124">
        <f t="shared" si="14"/>
        <v>64.600000000000009</v>
      </c>
      <c r="H140" s="125">
        <f>H141</f>
        <v>55.2</v>
      </c>
      <c r="I140" s="125">
        <f>I141</f>
        <v>33.299999999999997</v>
      </c>
      <c r="J140" s="126">
        <f>J141</f>
        <v>9.4</v>
      </c>
    </row>
    <row r="141" spans="1:10" ht="12.95" customHeight="1" x14ac:dyDescent="0.2">
      <c r="A141" s="34" t="s">
        <v>244</v>
      </c>
      <c r="B141" s="62" t="s">
        <v>227</v>
      </c>
      <c r="C141" s="127">
        <f t="shared" si="13"/>
        <v>64.7</v>
      </c>
      <c r="D141" s="128">
        <v>55.3</v>
      </c>
      <c r="E141" s="128">
        <v>33.299999999999997</v>
      </c>
      <c r="F141" s="131">
        <v>9.4</v>
      </c>
      <c r="G141" s="127">
        <f t="shared" si="14"/>
        <v>64.600000000000009</v>
      </c>
      <c r="H141" s="128">
        <v>55.2</v>
      </c>
      <c r="I141" s="128">
        <v>33.299999999999997</v>
      </c>
      <c r="J141" s="131">
        <v>9.4</v>
      </c>
    </row>
    <row r="142" spans="1:10" ht="26.25" customHeight="1" x14ac:dyDescent="0.2">
      <c r="A142" s="33" t="s">
        <v>385</v>
      </c>
      <c r="B142" s="59" t="s">
        <v>197</v>
      </c>
      <c r="C142" s="124">
        <f t="shared" si="13"/>
        <v>0.1</v>
      </c>
      <c r="D142" s="125">
        <f>D143</f>
        <v>0.1</v>
      </c>
      <c r="E142" s="125">
        <f>E143</f>
        <v>0</v>
      </c>
      <c r="F142" s="126">
        <f>F143</f>
        <v>0</v>
      </c>
      <c r="G142" s="124">
        <f t="shared" si="14"/>
        <v>0.1</v>
      </c>
      <c r="H142" s="125">
        <f>H143</f>
        <v>0.1</v>
      </c>
      <c r="I142" s="125">
        <f>I143</f>
        <v>0</v>
      </c>
      <c r="J142" s="126">
        <f>J143</f>
        <v>0</v>
      </c>
    </row>
    <row r="143" spans="1:10" ht="26.25" customHeight="1" x14ac:dyDescent="0.2">
      <c r="A143" s="34" t="s">
        <v>386</v>
      </c>
      <c r="B143" s="63" t="s">
        <v>221</v>
      </c>
      <c r="C143" s="127">
        <f t="shared" si="13"/>
        <v>0.1</v>
      </c>
      <c r="D143" s="128">
        <v>0.1</v>
      </c>
      <c r="E143" s="128"/>
      <c r="F143" s="131"/>
      <c r="G143" s="127">
        <f t="shared" si="14"/>
        <v>0.1</v>
      </c>
      <c r="H143" s="128">
        <v>0.1</v>
      </c>
      <c r="I143" s="128"/>
      <c r="J143" s="131"/>
    </row>
    <row r="144" spans="1:10" ht="12.95" customHeight="1" x14ac:dyDescent="0.2">
      <c r="A144" s="33" t="s">
        <v>447</v>
      </c>
      <c r="B144" s="59" t="s">
        <v>206</v>
      </c>
      <c r="C144" s="124">
        <f t="shared" si="13"/>
        <v>66.099999999999994</v>
      </c>
      <c r="D144" s="125">
        <f>D145+D146</f>
        <v>64.099999999999994</v>
      </c>
      <c r="E144" s="125">
        <f>E145+E146</f>
        <v>28.5</v>
      </c>
      <c r="F144" s="126">
        <f>F145+F146</f>
        <v>2</v>
      </c>
      <c r="G144" s="124">
        <f t="shared" si="14"/>
        <v>64.099999999999994</v>
      </c>
      <c r="H144" s="125">
        <f>H145+H146</f>
        <v>62.1</v>
      </c>
      <c r="I144" s="125">
        <f>I145+I146</f>
        <v>28.5</v>
      </c>
      <c r="J144" s="126">
        <f>J145+J146</f>
        <v>2</v>
      </c>
    </row>
    <row r="145" spans="1:10" ht="12.95" customHeight="1" x14ac:dyDescent="0.2">
      <c r="A145" s="34" t="s">
        <v>448</v>
      </c>
      <c r="B145" s="62" t="s">
        <v>229</v>
      </c>
      <c r="C145" s="127">
        <f t="shared" si="13"/>
        <v>7.5</v>
      </c>
      <c r="D145" s="128">
        <v>7.5</v>
      </c>
      <c r="E145" s="128"/>
      <c r="F145" s="131"/>
      <c r="G145" s="127">
        <f t="shared" si="14"/>
        <v>7.5</v>
      </c>
      <c r="H145" s="128">
        <v>7.5</v>
      </c>
      <c r="I145" s="128"/>
      <c r="J145" s="131"/>
    </row>
    <row r="146" spans="1:10" ht="12.95" customHeight="1" x14ac:dyDescent="0.2">
      <c r="A146" s="55" t="s">
        <v>449</v>
      </c>
      <c r="B146" s="68" t="s">
        <v>230</v>
      </c>
      <c r="C146" s="132">
        <f t="shared" si="13"/>
        <v>58.6</v>
      </c>
      <c r="D146" s="133">
        <v>56.6</v>
      </c>
      <c r="E146" s="128">
        <v>28.5</v>
      </c>
      <c r="F146" s="131">
        <v>2</v>
      </c>
      <c r="G146" s="132">
        <f t="shared" si="14"/>
        <v>56.6</v>
      </c>
      <c r="H146" s="133">
        <v>54.6</v>
      </c>
      <c r="I146" s="128">
        <v>28.5</v>
      </c>
      <c r="J146" s="131">
        <v>2</v>
      </c>
    </row>
    <row r="147" spans="1:10" ht="12.95" customHeight="1" x14ac:dyDescent="0.2">
      <c r="A147" s="33" t="s">
        <v>245</v>
      </c>
      <c r="B147" s="61" t="s">
        <v>92</v>
      </c>
      <c r="C147" s="124">
        <f t="shared" si="13"/>
        <v>81</v>
      </c>
      <c r="D147" s="125">
        <f>D148+D150+D153+D155+D157</f>
        <v>71</v>
      </c>
      <c r="E147" s="125">
        <f>E148+E150+E153+E155+E157</f>
        <v>43.3</v>
      </c>
      <c r="F147" s="126">
        <f>F148+F150+F153+F155+F157</f>
        <v>10</v>
      </c>
      <c r="G147" s="124">
        <f t="shared" si="14"/>
        <v>80.5</v>
      </c>
      <c r="H147" s="125">
        <f>H148+H150+H153+H155+H157</f>
        <v>70.5</v>
      </c>
      <c r="I147" s="125">
        <f>I148+I150+I153+I155+I157</f>
        <v>43.1</v>
      </c>
      <c r="J147" s="126">
        <f>J148+J150+J153+J155+J157</f>
        <v>10</v>
      </c>
    </row>
    <row r="148" spans="1:10" ht="24.75" customHeight="1" x14ac:dyDescent="0.2">
      <c r="A148" s="54" t="s">
        <v>246</v>
      </c>
      <c r="B148" s="70" t="s">
        <v>128</v>
      </c>
      <c r="C148" s="138">
        <f t="shared" si="13"/>
        <v>7.8</v>
      </c>
      <c r="D148" s="139">
        <f>D149</f>
        <v>7.8</v>
      </c>
      <c r="E148" s="139">
        <f>E149</f>
        <v>5.6</v>
      </c>
      <c r="F148" s="140">
        <f>F149</f>
        <v>0</v>
      </c>
      <c r="G148" s="138">
        <f t="shared" si="14"/>
        <v>7.8</v>
      </c>
      <c r="H148" s="139">
        <f>H149</f>
        <v>7.8</v>
      </c>
      <c r="I148" s="139">
        <f>I149</f>
        <v>5.6</v>
      </c>
      <c r="J148" s="140">
        <f>J149</f>
        <v>0</v>
      </c>
    </row>
    <row r="149" spans="1:10" ht="12.95" customHeight="1" x14ac:dyDescent="0.2">
      <c r="A149" s="55" t="s">
        <v>247</v>
      </c>
      <c r="B149" s="65" t="s">
        <v>218</v>
      </c>
      <c r="C149" s="132">
        <f t="shared" si="13"/>
        <v>7.8</v>
      </c>
      <c r="D149" s="133">
        <v>7.8</v>
      </c>
      <c r="E149" s="133">
        <v>5.6</v>
      </c>
      <c r="F149" s="134"/>
      <c r="G149" s="132">
        <f t="shared" si="14"/>
        <v>7.8</v>
      </c>
      <c r="H149" s="133">
        <v>7.8</v>
      </c>
      <c r="I149" s="133">
        <v>5.6</v>
      </c>
      <c r="J149" s="134"/>
    </row>
    <row r="150" spans="1:10" ht="25.5" x14ac:dyDescent="0.2">
      <c r="A150" s="33" t="s">
        <v>248</v>
      </c>
      <c r="B150" s="59" t="s">
        <v>160</v>
      </c>
      <c r="C150" s="124">
        <f t="shared" si="13"/>
        <v>0.7</v>
      </c>
      <c r="D150" s="125">
        <f>SUM(D151:D152)</f>
        <v>0.7</v>
      </c>
      <c r="E150" s="125">
        <f>SUM(E151:E152)</f>
        <v>0</v>
      </c>
      <c r="F150" s="126">
        <f>SUM(F151:F152)</f>
        <v>0</v>
      </c>
      <c r="G150" s="124">
        <f t="shared" si="14"/>
        <v>0.7</v>
      </c>
      <c r="H150" s="125">
        <f>SUM(H151:H152)</f>
        <v>0.7</v>
      </c>
      <c r="I150" s="125">
        <f>SUM(I151:I152)</f>
        <v>0</v>
      </c>
      <c r="J150" s="126">
        <f>SUM(J151:J152)</f>
        <v>0</v>
      </c>
    </row>
    <row r="151" spans="1:10" x14ac:dyDescent="0.2">
      <c r="A151" s="34" t="s">
        <v>249</v>
      </c>
      <c r="B151" s="63" t="s">
        <v>223</v>
      </c>
      <c r="C151" s="127">
        <f t="shared" si="13"/>
        <v>0.3</v>
      </c>
      <c r="D151" s="128">
        <v>0.3</v>
      </c>
      <c r="E151" s="125"/>
      <c r="F151" s="126"/>
      <c r="G151" s="127">
        <f t="shared" si="14"/>
        <v>0.3</v>
      </c>
      <c r="H151" s="128">
        <v>0.3</v>
      </c>
      <c r="I151" s="125"/>
      <c r="J151" s="126"/>
    </row>
    <row r="152" spans="1:10" ht="12.95" customHeight="1" x14ac:dyDescent="0.2">
      <c r="A152" s="34" t="s">
        <v>387</v>
      </c>
      <c r="B152" s="62" t="s">
        <v>224</v>
      </c>
      <c r="C152" s="127">
        <f t="shared" si="13"/>
        <v>0.4</v>
      </c>
      <c r="D152" s="128">
        <v>0.4</v>
      </c>
      <c r="E152" s="128"/>
      <c r="F152" s="131"/>
      <c r="G152" s="127">
        <f t="shared" si="14"/>
        <v>0.4</v>
      </c>
      <c r="H152" s="128">
        <v>0.4</v>
      </c>
      <c r="I152" s="128"/>
      <c r="J152" s="131"/>
    </row>
    <row r="153" spans="1:10" ht="25.5" x14ac:dyDescent="0.2">
      <c r="A153" s="33" t="s">
        <v>250</v>
      </c>
      <c r="B153" s="59" t="s">
        <v>121</v>
      </c>
      <c r="C153" s="124">
        <f t="shared" si="13"/>
        <v>50.900000000000006</v>
      </c>
      <c r="D153" s="125">
        <f>D154</f>
        <v>41.7</v>
      </c>
      <c r="E153" s="125">
        <f>E154</f>
        <v>27.8</v>
      </c>
      <c r="F153" s="126">
        <f>F154</f>
        <v>9.1999999999999993</v>
      </c>
      <c r="G153" s="124">
        <f t="shared" si="14"/>
        <v>50.599999999999994</v>
      </c>
      <c r="H153" s="125">
        <f>H154</f>
        <v>41.4</v>
      </c>
      <c r="I153" s="125">
        <f>I154</f>
        <v>27.6</v>
      </c>
      <c r="J153" s="126">
        <f>J154</f>
        <v>9.1999999999999993</v>
      </c>
    </row>
    <row r="154" spans="1:10" ht="12.95" customHeight="1" x14ac:dyDescent="0.2">
      <c r="A154" s="34" t="s">
        <v>251</v>
      </c>
      <c r="B154" s="62" t="s">
        <v>227</v>
      </c>
      <c r="C154" s="127">
        <f t="shared" si="13"/>
        <v>50.900000000000006</v>
      </c>
      <c r="D154" s="128">
        <v>41.7</v>
      </c>
      <c r="E154" s="128">
        <v>27.8</v>
      </c>
      <c r="F154" s="131">
        <v>9.1999999999999993</v>
      </c>
      <c r="G154" s="127">
        <f t="shared" si="14"/>
        <v>50.599999999999994</v>
      </c>
      <c r="H154" s="128">
        <v>41.4</v>
      </c>
      <c r="I154" s="128">
        <v>27.6</v>
      </c>
      <c r="J154" s="131">
        <v>9.1999999999999993</v>
      </c>
    </row>
    <row r="155" spans="1:10" ht="25.5" customHeight="1" x14ac:dyDescent="0.2">
      <c r="A155" s="33" t="s">
        <v>388</v>
      </c>
      <c r="B155" s="59" t="s">
        <v>197</v>
      </c>
      <c r="C155" s="124">
        <f t="shared" ref="C155:C156" si="23">D155+F155</f>
        <v>0.1</v>
      </c>
      <c r="D155" s="125">
        <f>D156</f>
        <v>0.1</v>
      </c>
      <c r="E155" s="125">
        <f>E156</f>
        <v>0</v>
      </c>
      <c r="F155" s="126">
        <f>F156</f>
        <v>0</v>
      </c>
      <c r="G155" s="124">
        <f t="shared" ref="G155:G156" si="24">H155+J155</f>
        <v>0.1</v>
      </c>
      <c r="H155" s="125">
        <f>H156</f>
        <v>0.1</v>
      </c>
      <c r="I155" s="125">
        <f>I156</f>
        <v>0</v>
      </c>
      <c r="J155" s="126">
        <f>J156</f>
        <v>0</v>
      </c>
    </row>
    <row r="156" spans="1:10" ht="24.75" customHeight="1" x14ac:dyDescent="0.2">
      <c r="A156" s="34" t="s">
        <v>389</v>
      </c>
      <c r="B156" s="63" t="s">
        <v>221</v>
      </c>
      <c r="C156" s="127">
        <f t="shared" si="23"/>
        <v>0.1</v>
      </c>
      <c r="D156" s="128">
        <v>0.1</v>
      </c>
      <c r="E156" s="128"/>
      <c r="F156" s="131"/>
      <c r="G156" s="127">
        <f t="shared" si="24"/>
        <v>0.1</v>
      </c>
      <c r="H156" s="128">
        <v>0.1</v>
      </c>
      <c r="I156" s="128"/>
      <c r="J156" s="131"/>
    </row>
    <row r="157" spans="1:10" ht="12.95" customHeight="1" x14ac:dyDescent="0.2">
      <c r="A157" s="33" t="s">
        <v>450</v>
      </c>
      <c r="B157" s="59" t="s">
        <v>206</v>
      </c>
      <c r="C157" s="124">
        <f t="shared" si="13"/>
        <v>21.5</v>
      </c>
      <c r="D157" s="125">
        <f>D158+D159</f>
        <v>20.7</v>
      </c>
      <c r="E157" s="125">
        <f>E158+E159</f>
        <v>9.9</v>
      </c>
      <c r="F157" s="126">
        <f>F158+F159</f>
        <v>0.8</v>
      </c>
      <c r="G157" s="124">
        <f t="shared" si="14"/>
        <v>21.3</v>
      </c>
      <c r="H157" s="125">
        <f>H158+H159</f>
        <v>20.5</v>
      </c>
      <c r="I157" s="125">
        <f>I158+I159</f>
        <v>9.9</v>
      </c>
      <c r="J157" s="126">
        <f>J158+J159</f>
        <v>0.8</v>
      </c>
    </row>
    <row r="158" spans="1:10" ht="12.95" customHeight="1" x14ac:dyDescent="0.2">
      <c r="A158" s="34" t="s">
        <v>451</v>
      </c>
      <c r="B158" s="62" t="s">
        <v>229</v>
      </c>
      <c r="C158" s="127">
        <f t="shared" si="13"/>
        <v>1.3</v>
      </c>
      <c r="D158" s="128">
        <v>0.5</v>
      </c>
      <c r="E158" s="128"/>
      <c r="F158" s="131">
        <v>0.8</v>
      </c>
      <c r="G158" s="127">
        <f t="shared" si="14"/>
        <v>1.3</v>
      </c>
      <c r="H158" s="128">
        <v>0.5</v>
      </c>
      <c r="I158" s="128"/>
      <c r="J158" s="131">
        <v>0.8</v>
      </c>
    </row>
    <row r="159" spans="1:10" ht="12.95" customHeight="1" x14ac:dyDescent="0.2">
      <c r="A159" s="55" t="s">
        <v>452</v>
      </c>
      <c r="B159" s="68" t="s">
        <v>230</v>
      </c>
      <c r="C159" s="132">
        <f t="shared" si="13"/>
        <v>20.2</v>
      </c>
      <c r="D159" s="133">
        <v>20.2</v>
      </c>
      <c r="E159" s="128">
        <v>9.9</v>
      </c>
      <c r="F159" s="131"/>
      <c r="G159" s="132">
        <f t="shared" si="14"/>
        <v>20</v>
      </c>
      <c r="H159" s="133">
        <v>20</v>
      </c>
      <c r="I159" s="128">
        <v>9.9</v>
      </c>
      <c r="J159" s="131"/>
    </row>
    <row r="160" spans="1:10" ht="12.95" customHeight="1" x14ac:dyDescent="0.2">
      <c r="A160" s="33" t="s">
        <v>252</v>
      </c>
      <c r="B160" s="61" t="s">
        <v>93</v>
      </c>
      <c r="C160" s="124">
        <f t="shared" si="13"/>
        <v>141</v>
      </c>
      <c r="D160" s="125">
        <f>D161+D163+D166+D168+D170</f>
        <v>124.69999999999999</v>
      </c>
      <c r="E160" s="125">
        <f>E161+E163+E166+E168+E170</f>
        <v>71.199999999999989</v>
      </c>
      <c r="F160" s="126">
        <f>F161+F163+F166+F168+F170</f>
        <v>16.3</v>
      </c>
      <c r="G160" s="124">
        <f t="shared" si="14"/>
        <v>138.4</v>
      </c>
      <c r="H160" s="125">
        <f>H161+H163+H166+H168+H170</f>
        <v>122.1</v>
      </c>
      <c r="I160" s="125">
        <f>I161+I163+I166+I168+I170</f>
        <v>69.7</v>
      </c>
      <c r="J160" s="126">
        <f>J161+J163+J166+J168+J170</f>
        <v>16.3</v>
      </c>
    </row>
    <row r="161" spans="1:10" ht="27" customHeight="1" x14ac:dyDescent="0.2">
      <c r="A161" s="54" t="s">
        <v>253</v>
      </c>
      <c r="B161" s="70" t="s">
        <v>128</v>
      </c>
      <c r="C161" s="138">
        <f t="shared" ref="C161:C162" si="25">D161+F161</f>
        <v>20.7</v>
      </c>
      <c r="D161" s="139">
        <f>D162</f>
        <v>20.7</v>
      </c>
      <c r="E161" s="139">
        <f>E162</f>
        <v>15.3</v>
      </c>
      <c r="F161" s="140">
        <f>F162</f>
        <v>0</v>
      </c>
      <c r="G161" s="138">
        <f t="shared" ref="G161:G162" si="26">H161+J161</f>
        <v>20.7</v>
      </c>
      <c r="H161" s="139">
        <f>H162</f>
        <v>20.7</v>
      </c>
      <c r="I161" s="139">
        <f>I162</f>
        <v>15.3</v>
      </c>
      <c r="J161" s="140">
        <f>J162</f>
        <v>0</v>
      </c>
    </row>
    <row r="162" spans="1:10" ht="12.95" customHeight="1" x14ac:dyDescent="0.2">
      <c r="A162" s="55" t="s">
        <v>254</v>
      </c>
      <c r="B162" s="65" t="s">
        <v>218</v>
      </c>
      <c r="C162" s="132">
        <f t="shared" si="25"/>
        <v>20.7</v>
      </c>
      <c r="D162" s="133">
        <v>20.7</v>
      </c>
      <c r="E162" s="133">
        <v>15.3</v>
      </c>
      <c r="F162" s="134"/>
      <c r="G162" s="132">
        <f t="shared" si="26"/>
        <v>20.7</v>
      </c>
      <c r="H162" s="133">
        <v>20.7</v>
      </c>
      <c r="I162" s="133">
        <v>15.3</v>
      </c>
      <c r="J162" s="134"/>
    </row>
    <row r="163" spans="1:10" ht="25.5" x14ac:dyDescent="0.2">
      <c r="A163" s="33" t="s">
        <v>255</v>
      </c>
      <c r="B163" s="59" t="s">
        <v>160</v>
      </c>
      <c r="C163" s="124">
        <f t="shared" si="13"/>
        <v>0.89999999999999991</v>
      </c>
      <c r="D163" s="125">
        <f>SUM(D164:D165)</f>
        <v>0.89999999999999991</v>
      </c>
      <c r="E163" s="125">
        <f>SUM(E164:E165)</f>
        <v>0</v>
      </c>
      <c r="F163" s="126">
        <f>SUM(F164:F165)</f>
        <v>0</v>
      </c>
      <c r="G163" s="124">
        <f t="shared" si="14"/>
        <v>0.89999999999999991</v>
      </c>
      <c r="H163" s="125">
        <f>SUM(H164:H165)</f>
        <v>0.89999999999999991</v>
      </c>
      <c r="I163" s="125">
        <f>SUM(I164:I165)</f>
        <v>0</v>
      </c>
      <c r="J163" s="126">
        <f>SUM(J164:J165)</f>
        <v>0</v>
      </c>
    </row>
    <row r="164" spans="1:10" x14ac:dyDescent="0.2">
      <c r="A164" s="34" t="s">
        <v>256</v>
      </c>
      <c r="B164" s="63" t="s">
        <v>223</v>
      </c>
      <c r="C164" s="127">
        <f t="shared" si="13"/>
        <v>0.3</v>
      </c>
      <c r="D164" s="128">
        <v>0.3</v>
      </c>
      <c r="E164" s="128"/>
      <c r="F164" s="126"/>
      <c r="G164" s="127">
        <f t="shared" si="14"/>
        <v>0.3</v>
      </c>
      <c r="H164" s="128">
        <v>0.3</v>
      </c>
      <c r="I164" s="128"/>
      <c r="J164" s="126"/>
    </row>
    <row r="165" spans="1:10" ht="12.95" customHeight="1" x14ac:dyDescent="0.2">
      <c r="A165" s="34" t="s">
        <v>390</v>
      </c>
      <c r="B165" s="62" t="s">
        <v>224</v>
      </c>
      <c r="C165" s="127">
        <f t="shared" si="13"/>
        <v>0.6</v>
      </c>
      <c r="D165" s="128">
        <v>0.6</v>
      </c>
      <c r="E165" s="128"/>
      <c r="F165" s="131"/>
      <c r="G165" s="127">
        <f t="shared" si="14"/>
        <v>0.6</v>
      </c>
      <c r="H165" s="128">
        <v>0.6</v>
      </c>
      <c r="I165" s="128"/>
      <c r="J165" s="131"/>
    </row>
    <row r="166" spans="1:10" ht="25.5" x14ac:dyDescent="0.2">
      <c r="A166" s="33" t="s">
        <v>257</v>
      </c>
      <c r="B166" s="59" t="s">
        <v>121</v>
      </c>
      <c r="C166" s="124">
        <f t="shared" si="13"/>
        <v>56.5</v>
      </c>
      <c r="D166" s="125">
        <f>D167</f>
        <v>45.2</v>
      </c>
      <c r="E166" s="125">
        <f>E167</f>
        <v>30</v>
      </c>
      <c r="F166" s="126">
        <f>F167</f>
        <v>11.3</v>
      </c>
      <c r="G166" s="124">
        <f t="shared" si="14"/>
        <v>56.099999999999994</v>
      </c>
      <c r="H166" s="125">
        <f>H167</f>
        <v>44.8</v>
      </c>
      <c r="I166" s="125">
        <f>I167</f>
        <v>29.7</v>
      </c>
      <c r="J166" s="126">
        <f>J167</f>
        <v>11.3</v>
      </c>
    </row>
    <row r="167" spans="1:10" ht="12.95" customHeight="1" x14ac:dyDescent="0.2">
      <c r="A167" s="34" t="s">
        <v>258</v>
      </c>
      <c r="B167" s="62" t="s">
        <v>227</v>
      </c>
      <c r="C167" s="127">
        <f t="shared" si="13"/>
        <v>56.5</v>
      </c>
      <c r="D167" s="128">
        <v>45.2</v>
      </c>
      <c r="E167" s="128">
        <v>30</v>
      </c>
      <c r="F167" s="131">
        <v>11.3</v>
      </c>
      <c r="G167" s="127">
        <f t="shared" si="14"/>
        <v>56.099999999999994</v>
      </c>
      <c r="H167" s="128">
        <v>44.8</v>
      </c>
      <c r="I167" s="128">
        <v>29.7</v>
      </c>
      <c r="J167" s="131">
        <v>11.3</v>
      </c>
    </row>
    <row r="168" spans="1:10" ht="25.5" customHeight="1" x14ac:dyDescent="0.2">
      <c r="A168" s="33" t="s">
        <v>391</v>
      </c>
      <c r="B168" s="59" t="s">
        <v>197</v>
      </c>
      <c r="C168" s="124">
        <f t="shared" si="13"/>
        <v>0.1</v>
      </c>
      <c r="D168" s="125">
        <f>D169</f>
        <v>0.1</v>
      </c>
      <c r="E168" s="125">
        <f>E169</f>
        <v>0</v>
      </c>
      <c r="F168" s="126">
        <f>F169</f>
        <v>0</v>
      </c>
      <c r="G168" s="124">
        <f t="shared" si="14"/>
        <v>0.1</v>
      </c>
      <c r="H168" s="125">
        <f>H169</f>
        <v>0.1</v>
      </c>
      <c r="I168" s="125">
        <f>I169</f>
        <v>0</v>
      </c>
      <c r="J168" s="126">
        <f>J169</f>
        <v>0</v>
      </c>
    </row>
    <row r="169" spans="1:10" ht="25.5" customHeight="1" x14ac:dyDescent="0.2">
      <c r="A169" s="34" t="s">
        <v>392</v>
      </c>
      <c r="B169" s="63" t="s">
        <v>221</v>
      </c>
      <c r="C169" s="127">
        <f t="shared" si="13"/>
        <v>0.1</v>
      </c>
      <c r="D169" s="128">
        <v>0.1</v>
      </c>
      <c r="E169" s="128"/>
      <c r="F169" s="131"/>
      <c r="G169" s="127">
        <f t="shared" si="14"/>
        <v>0.1</v>
      </c>
      <c r="H169" s="128">
        <v>0.1</v>
      </c>
      <c r="I169" s="128"/>
      <c r="J169" s="131"/>
    </row>
    <row r="170" spans="1:10" ht="12.75" customHeight="1" x14ac:dyDescent="0.2">
      <c r="A170" s="33" t="s">
        <v>453</v>
      </c>
      <c r="B170" s="59" t="s">
        <v>206</v>
      </c>
      <c r="C170" s="124">
        <f t="shared" si="13"/>
        <v>62.800000000000004</v>
      </c>
      <c r="D170" s="125">
        <f>D171+D172</f>
        <v>57.800000000000004</v>
      </c>
      <c r="E170" s="125">
        <f>E171+E172</f>
        <v>25.9</v>
      </c>
      <c r="F170" s="126">
        <f>F171+F172</f>
        <v>5</v>
      </c>
      <c r="G170" s="124">
        <f t="shared" si="14"/>
        <v>60.6</v>
      </c>
      <c r="H170" s="125">
        <f>H171+H172</f>
        <v>55.6</v>
      </c>
      <c r="I170" s="125">
        <f>I171+I172</f>
        <v>24.7</v>
      </c>
      <c r="J170" s="126">
        <f>J171+J172</f>
        <v>5</v>
      </c>
    </row>
    <row r="171" spans="1:10" ht="12.95" customHeight="1" x14ac:dyDescent="0.2">
      <c r="A171" s="34" t="s">
        <v>454</v>
      </c>
      <c r="B171" s="62" t="s">
        <v>229</v>
      </c>
      <c r="C171" s="127">
        <f t="shared" si="13"/>
        <v>4.7</v>
      </c>
      <c r="D171" s="128">
        <v>4.7</v>
      </c>
      <c r="E171" s="128"/>
      <c r="F171" s="131"/>
      <c r="G171" s="127">
        <f t="shared" si="14"/>
        <v>4.4000000000000004</v>
      </c>
      <c r="H171" s="128">
        <v>4.4000000000000004</v>
      </c>
      <c r="I171" s="128"/>
      <c r="J171" s="131"/>
    </row>
    <row r="172" spans="1:10" ht="12.95" customHeight="1" x14ac:dyDescent="0.2">
      <c r="A172" s="55" t="s">
        <v>455</v>
      </c>
      <c r="B172" s="68" t="s">
        <v>230</v>
      </c>
      <c r="C172" s="132">
        <f t="shared" si="13"/>
        <v>58.1</v>
      </c>
      <c r="D172" s="133">
        <v>53.1</v>
      </c>
      <c r="E172" s="128">
        <v>25.9</v>
      </c>
      <c r="F172" s="131">
        <v>5</v>
      </c>
      <c r="G172" s="132">
        <f t="shared" si="14"/>
        <v>56.2</v>
      </c>
      <c r="H172" s="133">
        <v>51.2</v>
      </c>
      <c r="I172" s="128">
        <v>24.7</v>
      </c>
      <c r="J172" s="131">
        <v>5</v>
      </c>
    </row>
    <row r="173" spans="1:10" ht="12.95" customHeight="1" x14ac:dyDescent="0.2">
      <c r="A173" s="33" t="s">
        <v>259</v>
      </c>
      <c r="B173" s="61" t="s">
        <v>94</v>
      </c>
      <c r="C173" s="124">
        <f t="shared" si="13"/>
        <v>84.5</v>
      </c>
      <c r="D173" s="125">
        <f>D174+D176+D179+D181</f>
        <v>75.400000000000006</v>
      </c>
      <c r="E173" s="125">
        <f>E174+E176+E179+E181</f>
        <v>46.5</v>
      </c>
      <c r="F173" s="126">
        <f>F174+F176+F179+F181</f>
        <v>9.1</v>
      </c>
      <c r="G173" s="124">
        <f t="shared" si="14"/>
        <v>83.1</v>
      </c>
      <c r="H173" s="125">
        <f>H174+H176+H179+H181</f>
        <v>74</v>
      </c>
      <c r="I173" s="125">
        <f>I174+I176+I179+I181</f>
        <v>46.5</v>
      </c>
      <c r="J173" s="126">
        <f>J174+J176+J179+J181</f>
        <v>9.1</v>
      </c>
    </row>
    <row r="174" spans="1:10" ht="24" customHeight="1" x14ac:dyDescent="0.2">
      <c r="A174" s="54" t="s">
        <v>260</v>
      </c>
      <c r="B174" s="70" t="s">
        <v>128</v>
      </c>
      <c r="C174" s="138">
        <f t="shared" ref="C174:C175" si="27">D174+F174</f>
        <v>7.6</v>
      </c>
      <c r="D174" s="139">
        <f>D175</f>
        <v>7.6</v>
      </c>
      <c r="E174" s="139">
        <f>E175</f>
        <v>5.6</v>
      </c>
      <c r="F174" s="140">
        <f>F175</f>
        <v>0</v>
      </c>
      <c r="G174" s="138">
        <f t="shared" ref="G174:G175" si="28">H174+J174</f>
        <v>7.6</v>
      </c>
      <c r="H174" s="139">
        <f>H175</f>
        <v>7.6</v>
      </c>
      <c r="I174" s="139">
        <f>I175</f>
        <v>5.6</v>
      </c>
      <c r="J174" s="140">
        <f>J175</f>
        <v>0</v>
      </c>
    </row>
    <row r="175" spans="1:10" ht="12.95" customHeight="1" x14ac:dyDescent="0.2">
      <c r="A175" s="55" t="s">
        <v>261</v>
      </c>
      <c r="B175" s="65" t="s">
        <v>218</v>
      </c>
      <c r="C175" s="132">
        <f t="shared" si="27"/>
        <v>7.6</v>
      </c>
      <c r="D175" s="133">
        <v>7.6</v>
      </c>
      <c r="E175" s="133">
        <v>5.6</v>
      </c>
      <c r="F175" s="134"/>
      <c r="G175" s="132">
        <f t="shared" si="28"/>
        <v>7.6</v>
      </c>
      <c r="H175" s="133">
        <v>7.6</v>
      </c>
      <c r="I175" s="133">
        <v>5.6</v>
      </c>
      <c r="J175" s="134"/>
    </row>
    <row r="176" spans="1:10" ht="25.5" x14ac:dyDescent="0.2">
      <c r="A176" s="33" t="s">
        <v>262</v>
      </c>
      <c r="B176" s="59" t="s">
        <v>160</v>
      </c>
      <c r="C176" s="124">
        <f t="shared" ref="C176:C251" si="29">D176+F176</f>
        <v>1.5</v>
      </c>
      <c r="D176" s="125">
        <f>SUM(D177:D178)</f>
        <v>1.5</v>
      </c>
      <c r="E176" s="125">
        <f>SUM(E177:E178)</f>
        <v>0</v>
      </c>
      <c r="F176" s="126">
        <f>SUM(F177:F178)</f>
        <v>0</v>
      </c>
      <c r="G176" s="124">
        <f t="shared" ref="G176:G183" si="30">H176+J176</f>
        <v>1.5</v>
      </c>
      <c r="H176" s="125">
        <f>SUM(H177:H178)</f>
        <v>1.5</v>
      </c>
      <c r="I176" s="125">
        <f>SUM(I177:I178)</f>
        <v>0</v>
      </c>
      <c r="J176" s="126">
        <f>SUM(J177:J178)</f>
        <v>0</v>
      </c>
    </row>
    <row r="177" spans="1:10" x14ac:dyDescent="0.2">
      <c r="A177" s="34" t="s">
        <v>263</v>
      </c>
      <c r="B177" s="63" t="s">
        <v>223</v>
      </c>
      <c r="C177" s="127">
        <f t="shared" si="29"/>
        <v>0.3</v>
      </c>
      <c r="D177" s="128">
        <v>0.3</v>
      </c>
      <c r="E177" s="128"/>
      <c r="F177" s="131"/>
      <c r="G177" s="127">
        <f t="shared" si="30"/>
        <v>0.3</v>
      </c>
      <c r="H177" s="128">
        <v>0.3</v>
      </c>
      <c r="I177" s="128"/>
      <c r="J177" s="131"/>
    </row>
    <row r="178" spans="1:10" ht="12.95" customHeight="1" x14ac:dyDescent="0.2">
      <c r="A178" s="34" t="s">
        <v>393</v>
      </c>
      <c r="B178" s="62" t="s">
        <v>224</v>
      </c>
      <c r="C178" s="127">
        <f t="shared" si="29"/>
        <v>1.2</v>
      </c>
      <c r="D178" s="128">
        <v>1.2</v>
      </c>
      <c r="E178" s="128"/>
      <c r="F178" s="131"/>
      <c r="G178" s="127">
        <f t="shared" si="30"/>
        <v>1.2</v>
      </c>
      <c r="H178" s="128">
        <v>1.2</v>
      </c>
      <c r="I178" s="128"/>
      <c r="J178" s="131"/>
    </row>
    <row r="179" spans="1:10" ht="25.5" x14ac:dyDescent="0.2">
      <c r="A179" s="33" t="s">
        <v>264</v>
      </c>
      <c r="B179" s="59" t="s">
        <v>121</v>
      </c>
      <c r="C179" s="124">
        <f t="shared" si="29"/>
        <v>41.7</v>
      </c>
      <c r="D179" s="125">
        <f>D180</f>
        <v>41.7</v>
      </c>
      <c r="E179" s="125">
        <f>E180</f>
        <v>28.6</v>
      </c>
      <c r="F179" s="126">
        <f>F180</f>
        <v>0</v>
      </c>
      <c r="G179" s="124">
        <f t="shared" si="30"/>
        <v>41.7</v>
      </c>
      <c r="H179" s="125">
        <f>H180</f>
        <v>41.7</v>
      </c>
      <c r="I179" s="125">
        <f>I180</f>
        <v>28.6</v>
      </c>
      <c r="J179" s="126">
        <f>J180</f>
        <v>0</v>
      </c>
    </row>
    <row r="180" spans="1:10" ht="12.95" customHeight="1" x14ac:dyDescent="0.2">
      <c r="A180" s="34" t="s">
        <v>265</v>
      </c>
      <c r="B180" s="62" t="s">
        <v>227</v>
      </c>
      <c r="C180" s="127">
        <f t="shared" si="29"/>
        <v>41.7</v>
      </c>
      <c r="D180" s="128">
        <v>41.7</v>
      </c>
      <c r="E180" s="128">
        <v>28.6</v>
      </c>
      <c r="F180" s="131"/>
      <c r="G180" s="127">
        <f t="shared" si="30"/>
        <v>41.7</v>
      </c>
      <c r="H180" s="128">
        <v>41.7</v>
      </c>
      <c r="I180" s="128">
        <v>28.6</v>
      </c>
      <c r="J180" s="131"/>
    </row>
    <row r="181" spans="1:10" ht="12.95" customHeight="1" x14ac:dyDescent="0.2">
      <c r="A181" s="33" t="s">
        <v>394</v>
      </c>
      <c r="B181" s="59" t="s">
        <v>206</v>
      </c>
      <c r="C181" s="124">
        <f t="shared" si="29"/>
        <v>33.699999999999996</v>
      </c>
      <c r="D181" s="125">
        <f>D182+D183</f>
        <v>24.599999999999998</v>
      </c>
      <c r="E181" s="125">
        <f>E182+E183</f>
        <v>12.3</v>
      </c>
      <c r="F181" s="126">
        <f>F182+F183</f>
        <v>9.1</v>
      </c>
      <c r="G181" s="124">
        <f t="shared" si="30"/>
        <v>32.299999999999997</v>
      </c>
      <c r="H181" s="125">
        <f>H182+H183</f>
        <v>23.2</v>
      </c>
      <c r="I181" s="125">
        <f>I182+I183</f>
        <v>12.3</v>
      </c>
      <c r="J181" s="126">
        <f>J182+J183</f>
        <v>9.1</v>
      </c>
    </row>
    <row r="182" spans="1:10" ht="12.95" customHeight="1" x14ac:dyDescent="0.2">
      <c r="A182" s="34" t="s">
        <v>395</v>
      </c>
      <c r="B182" s="62" t="s">
        <v>229</v>
      </c>
      <c r="C182" s="127">
        <f t="shared" si="29"/>
        <v>4.8</v>
      </c>
      <c r="D182" s="128">
        <v>1.2</v>
      </c>
      <c r="E182" s="128"/>
      <c r="F182" s="131">
        <v>3.6</v>
      </c>
      <c r="G182" s="127">
        <f t="shared" si="30"/>
        <v>4.8</v>
      </c>
      <c r="H182" s="128">
        <v>1.2</v>
      </c>
      <c r="I182" s="128"/>
      <c r="J182" s="131">
        <v>3.6</v>
      </c>
    </row>
    <row r="183" spans="1:10" ht="12.95" customHeight="1" x14ac:dyDescent="0.2">
      <c r="A183" s="55" t="s">
        <v>396</v>
      </c>
      <c r="B183" s="68" t="s">
        <v>230</v>
      </c>
      <c r="C183" s="132">
        <f t="shared" si="29"/>
        <v>28.9</v>
      </c>
      <c r="D183" s="133">
        <v>23.4</v>
      </c>
      <c r="E183" s="128">
        <v>12.3</v>
      </c>
      <c r="F183" s="131">
        <v>5.5</v>
      </c>
      <c r="G183" s="132">
        <f t="shared" si="30"/>
        <v>27.5</v>
      </c>
      <c r="H183" s="133">
        <v>22</v>
      </c>
      <c r="I183" s="128">
        <v>12.3</v>
      </c>
      <c r="J183" s="131">
        <v>5.5</v>
      </c>
    </row>
    <row r="184" spans="1:10" ht="12.95" customHeight="1" x14ac:dyDescent="0.2">
      <c r="A184" s="33" t="s">
        <v>266</v>
      </c>
      <c r="B184" s="61" t="s">
        <v>95</v>
      </c>
      <c r="C184" s="141">
        <f>C185+C187+C189+C193</f>
        <v>145.10000000000002</v>
      </c>
      <c r="D184" s="125">
        <f>D185+D187+D189+D191+D193</f>
        <v>135</v>
      </c>
      <c r="E184" s="125">
        <f t="shared" ref="E184:F184" si="31">E185+E187+E189+E191+E193</f>
        <v>73</v>
      </c>
      <c r="F184" s="125">
        <f t="shared" si="31"/>
        <v>10.199999999999999</v>
      </c>
      <c r="G184" s="142">
        <f>G185+G187+G189+G193</f>
        <v>143.60000000000002</v>
      </c>
      <c r="H184" s="125">
        <f>H185+H187+H189+H191+H193</f>
        <v>133.5</v>
      </c>
      <c r="I184" s="125">
        <f t="shared" ref="I184" si="32">I185+I187+I189+I191+I193</f>
        <v>72.399999999999991</v>
      </c>
      <c r="J184" s="126">
        <f t="shared" ref="J184" si="33">J185+J187+J189+J191+J193</f>
        <v>10.199999999999999</v>
      </c>
    </row>
    <row r="185" spans="1:10" ht="25.5" customHeight="1" x14ac:dyDescent="0.2">
      <c r="A185" s="54" t="s">
        <v>267</v>
      </c>
      <c r="B185" s="70" t="s">
        <v>128</v>
      </c>
      <c r="C185" s="138">
        <f t="shared" ref="C185:C186" si="34">D185+F185</f>
        <v>15.7</v>
      </c>
      <c r="D185" s="139">
        <f>D186</f>
        <v>15.7</v>
      </c>
      <c r="E185" s="139">
        <f>E186</f>
        <v>11.6</v>
      </c>
      <c r="F185" s="140">
        <f>F186</f>
        <v>0</v>
      </c>
      <c r="G185" s="138">
        <f t="shared" ref="G185:G186" si="35">H185+J185</f>
        <v>15.4</v>
      </c>
      <c r="H185" s="139">
        <f>H186</f>
        <v>15.4</v>
      </c>
      <c r="I185" s="139">
        <f>I186</f>
        <v>11.4</v>
      </c>
      <c r="J185" s="140">
        <f>J186</f>
        <v>0</v>
      </c>
    </row>
    <row r="186" spans="1:10" ht="12.95" customHeight="1" x14ac:dyDescent="0.2">
      <c r="A186" s="55" t="s">
        <v>268</v>
      </c>
      <c r="B186" s="65" t="s">
        <v>218</v>
      </c>
      <c r="C186" s="132">
        <f t="shared" si="34"/>
        <v>15.7</v>
      </c>
      <c r="D186" s="133">
        <v>15.7</v>
      </c>
      <c r="E186" s="133">
        <v>11.6</v>
      </c>
      <c r="F186" s="134"/>
      <c r="G186" s="132">
        <f t="shared" si="35"/>
        <v>15.4</v>
      </c>
      <c r="H186" s="133">
        <v>15.4</v>
      </c>
      <c r="I186" s="133">
        <v>11.4</v>
      </c>
      <c r="J186" s="134"/>
    </row>
    <row r="187" spans="1:10" ht="25.5" x14ac:dyDescent="0.2">
      <c r="A187" s="33" t="s">
        <v>269</v>
      </c>
      <c r="B187" s="59" t="s">
        <v>160</v>
      </c>
      <c r="C187" s="124">
        <f t="shared" si="29"/>
        <v>0.3</v>
      </c>
      <c r="D187" s="125">
        <f>D188</f>
        <v>0.3</v>
      </c>
      <c r="E187" s="125">
        <f t="shared" ref="E187:F187" si="36">E188</f>
        <v>0</v>
      </c>
      <c r="F187" s="126">
        <f t="shared" si="36"/>
        <v>0</v>
      </c>
      <c r="G187" s="124">
        <f t="shared" ref="G187:G258" si="37">H187+J187</f>
        <v>0.3</v>
      </c>
      <c r="H187" s="125">
        <f>H188</f>
        <v>0.3</v>
      </c>
      <c r="I187" s="125">
        <f t="shared" ref="I187:J187" si="38">I188</f>
        <v>0</v>
      </c>
      <c r="J187" s="126">
        <f t="shared" si="38"/>
        <v>0</v>
      </c>
    </row>
    <row r="188" spans="1:10" x14ac:dyDescent="0.2">
      <c r="A188" s="34" t="s">
        <v>583</v>
      </c>
      <c r="B188" s="63" t="s">
        <v>223</v>
      </c>
      <c r="C188" s="127">
        <f t="shared" si="29"/>
        <v>0.3</v>
      </c>
      <c r="D188" s="128">
        <v>0.3</v>
      </c>
      <c r="E188" s="125"/>
      <c r="F188" s="126"/>
      <c r="G188" s="127">
        <f t="shared" si="37"/>
        <v>0.3</v>
      </c>
      <c r="H188" s="128">
        <v>0.3</v>
      </c>
      <c r="I188" s="125"/>
      <c r="J188" s="126"/>
    </row>
    <row r="189" spans="1:10" ht="25.5" x14ac:dyDescent="0.2">
      <c r="A189" s="33" t="s">
        <v>270</v>
      </c>
      <c r="B189" s="59" t="s">
        <v>121</v>
      </c>
      <c r="C189" s="124">
        <f t="shared" si="29"/>
        <v>48.5</v>
      </c>
      <c r="D189" s="125">
        <f>D190</f>
        <v>48.5</v>
      </c>
      <c r="E189" s="125">
        <f>E190</f>
        <v>33.799999999999997</v>
      </c>
      <c r="F189" s="126">
        <f>F190</f>
        <v>0</v>
      </c>
      <c r="G189" s="124">
        <f t="shared" si="37"/>
        <v>48.5</v>
      </c>
      <c r="H189" s="125">
        <f>H190</f>
        <v>48.5</v>
      </c>
      <c r="I189" s="125">
        <f>I190</f>
        <v>33.799999999999997</v>
      </c>
      <c r="J189" s="126">
        <f>J190</f>
        <v>0</v>
      </c>
    </row>
    <row r="190" spans="1:10" ht="12.95" customHeight="1" x14ac:dyDescent="0.2">
      <c r="A190" s="34" t="s">
        <v>271</v>
      </c>
      <c r="B190" s="62" t="s">
        <v>227</v>
      </c>
      <c r="C190" s="127">
        <f t="shared" si="29"/>
        <v>48.5</v>
      </c>
      <c r="D190" s="128">
        <v>48.5</v>
      </c>
      <c r="E190" s="128">
        <v>33.799999999999997</v>
      </c>
      <c r="F190" s="131"/>
      <c r="G190" s="127">
        <f t="shared" si="37"/>
        <v>48.5</v>
      </c>
      <c r="H190" s="128">
        <v>48.5</v>
      </c>
      <c r="I190" s="128">
        <v>33.799999999999997</v>
      </c>
      <c r="J190" s="131"/>
    </row>
    <row r="191" spans="1:10" ht="26.25" customHeight="1" x14ac:dyDescent="0.2">
      <c r="A191" s="33" t="s">
        <v>397</v>
      </c>
      <c r="B191" s="59" t="s">
        <v>197</v>
      </c>
      <c r="C191" s="124">
        <f t="shared" si="29"/>
        <v>0.1</v>
      </c>
      <c r="D191" s="125">
        <f>D192</f>
        <v>0.1</v>
      </c>
      <c r="E191" s="125">
        <f>E192</f>
        <v>0</v>
      </c>
      <c r="F191" s="126">
        <f>F192</f>
        <v>0</v>
      </c>
      <c r="G191" s="124">
        <f t="shared" si="37"/>
        <v>0.1</v>
      </c>
      <c r="H191" s="125">
        <f>H192</f>
        <v>0.1</v>
      </c>
      <c r="I191" s="125">
        <f>I192</f>
        <v>0</v>
      </c>
      <c r="J191" s="126">
        <f>J192</f>
        <v>0</v>
      </c>
    </row>
    <row r="192" spans="1:10" ht="12.95" customHeight="1" x14ac:dyDescent="0.2">
      <c r="A192" s="34" t="s">
        <v>398</v>
      </c>
      <c r="B192" s="63" t="s">
        <v>221</v>
      </c>
      <c r="C192" s="127">
        <f t="shared" si="29"/>
        <v>0.1</v>
      </c>
      <c r="D192" s="128">
        <v>0.1</v>
      </c>
      <c r="E192" s="128"/>
      <c r="F192" s="131"/>
      <c r="G192" s="127">
        <f t="shared" si="37"/>
        <v>0.1</v>
      </c>
      <c r="H192" s="128">
        <v>0.1</v>
      </c>
      <c r="I192" s="128"/>
      <c r="J192" s="131"/>
    </row>
    <row r="193" spans="1:10" ht="12.95" customHeight="1" x14ac:dyDescent="0.2">
      <c r="A193" s="33" t="s">
        <v>559</v>
      </c>
      <c r="B193" s="59" t="s">
        <v>206</v>
      </c>
      <c r="C193" s="124">
        <f t="shared" si="29"/>
        <v>80.600000000000009</v>
      </c>
      <c r="D193" s="125">
        <f>D194+D195</f>
        <v>70.400000000000006</v>
      </c>
      <c r="E193" s="125">
        <f>E194+E195</f>
        <v>27.6</v>
      </c>
      <c r="F193" s="126">
        <f>F194+F195</f>
        <v>10.199999999999999</v>
      </c>
      <c r="G193" s="124">
        <f t="shared" si="37"/>
        <v>79.400000000000006</v>
      </c>
      <c r="H193" s="125">
        <f>H194+H195</f>
        <v>69.2</v>
      </c>
      <c r="I193" s="125">
        <f>I194+I195</f>
        <v>27.2</v>
      </c>
      <c r="J193" s="126">
        <f>J194+J195</f>
        <v>10.199999999999999</v>
      </c>
    </row>
    <row r="194" spans="1:10" ht="12.95" customHeight="1" x14ac:dyDescent="0.2">
      <c r="A194" s="34" t="s">
        <v>560</v>
      </c>
      <c r="B194" s="62" t="s">
        <v>229</v>
      </c>
      <c r="C194" s="127">
        <f t="shared" si="29"/>
        <v>2</v>
      </c>
      <c r="D194" s="128">
        <v>2</v>
      </c>
      <c r="E194" s="128"/>
      <c r="F194" s="131"/>
      <c r="G194" s="127">
        <f t="shared" si="37"/>
        <v>2</v>
      </c>
      <c r="H194" s="128">
        <v>2</v>
      </c>
      <c r="I194" s="128"/>
      <c r="J194" s="131"/>
    </row>
    <row r="195" spans="1:10" ht="12.95" customHeight="1" x14ac:dyDescent="0.2">
      <c r="A195" s="55" t="s">
        <v>561</v>
      </c>
      <c r="B195" s="68" t="s">
        <v>230</v>
      </c>
      <c r="C195" s="132">
        <f t="shared" si="29"/>
        <v>78.600000000000009</v>
      </c>
      <c r="D195" s="133">
        <v>68.400000000000006</v>
      </c>
      <c r="E195" s="128">
        <v>27.6</v>
      </c>
      <c r="F195" s="131">
        <v>10.199999999999999</v>
      </c>
      <c r="G195" s="132">
        <f t="shared" si="37"/>
        <v>77.400000000000006</v>
      </c>
      <c r="H195" s="133">
        <v>67.2</v>
      </c>
      <c r="I195" s="128">
        <v>27.2</v>
      </c>
      <c r="J195" s="131">
        <v>10.199999999999999</v>
      </c>
    </row>
    <row r="196" spans="1:10" ht="12.95" customHeight="1" x14ac:dyDescent="0.2">
      <c r="A196" s="33" t="s">
        <v>272</v>
      </c>
      <c r="B196" s="61" t="s">
        <v>96</v>
      </c>
      <c r="C196" s="124">
        <f t="shared" si="29"/>
        <v>259.7</v>
      </c>
      <c r="D196" s="125">
        <f>D197+D200+D202+D204+D206</f>
        <v>240.6</v>
      </c>
      <c r="E196" s="125">
        <f>E197+E200+E202+E204+E206</f>
        <v>90</v>
      </c>
      <c r="F196" s="126">
        <f>F197+F200+F202+F204+F206</f>
        <v>19.099999999999998</v>
      </c>
      <c r="G196" s="124">
        <f t="shared" si="37"/>
        <v>239.1</v>
      </c>
      <c r="H196" s="125">
        <f>H197+H200+H202+H204+H206</f>
        <v>220.5</v>
      </c>
      <c r="I196" s="125">
        <f>I197+I200+I202+I204+I206</f>
        <v>89.5</v>
      </c>
      <c r="J196" s="126">
        <f>J197+J200+J202+J204+J206</f>
        <v>18.599999999999998</v>
      </c>
    </row>
    <row r="197" spans="1:10" ht="27" customHeight="1" x14ac:dyDescent="0.2">
      <c r="A197" s="54" t="s">
        <v>273</v>
      </c>
      <c r="B197" s="70" t="s">
        <v>128</v>
      </c>
      <c r="C197" s="138">
        <f t="shared" si="29"/>
        <v>53.6</v>
      </c>
      <c r="D197" s="139">
        <f>D198+D199</f>
        <v>53.2</v>
      </c>
      <c r="E197" s="139">
        <f t="shared" ref="E197:F197" si="39">E198+E199</f>
        <v>31.7</v>
      </c>
      <c r="F197" s="140">
        <f t="shared" si="39"/>
        <v>0.4</v>
      </c>
      <c r="G197" s="138">
        <f t="shared" si="37"/>
        <v>47.3</v>
      </c>
      <c r="H197" s="139">
        <f>H198+H199</f>
        <v>46.9</v>
      </c>
      <c r="I197" s="139">
        <f t="shared" ref="I197" si="40">I198+I199</f>
        <v>31.6</v>
      </c>
      <c r="J197" s="140">
        <f t="shared" ref="J197" si="41">J198+J199</f>
        <v>0.4</v>
      </c>
    </row>
    <row r="198" spans="1:10" ht="12.95" customHeight="1" x14ac:dyDescent="0.2">
      <c r="A198" s="55" t="s">
        <v>274</v>
      </c>
      <c r="B198" s="65" t="s">
        <v>218</v>
      </c>
      <c r="C198" s="132">
        <f t="shared" si="29"/>
        <v>42.7</v>
      </c>
      <c r="D198" s="133">
        <v>42.7</v>
      </c>
      <c r="E198" s="133">
        <v>31.7</v>
      </c>
      <c r="F198" s="134"/>
      <c r="G198" s="132">
        <f t="shared" si="37"/>
        <v>42.6</v>
      </c>
      <c r="H198" s="133">
        <v>42.6</v>
      </c>
      <c r="I198" s="133">
        <v>31.6</v>
      </c>
      <c r="J198" s="134"/>
    </row>
    <row r="199" spans="1:10" ht="12.95" customHeight="1" x14ac:dyDescent="0.2">
      <c r="A199" s="55" t="s">
        <v>562</v>
      </c>
      <c r="B199" s="65" t="s">
        <v>491</v>
      </c>
      <c r="C199" s="132">
        <f t="shared" si="29"/>
        <v>10.9</v>
      </c>
      <c r="D199" s="133">
        <v>10.5</v>
      </c>
      <c r="E199" s="133"/>
      <c r="F199" s="134">
        <v>0.4</v>
      </c>
      <c r="G199" s="132">
        <f t="shared" si="37"/>
        <v>4.7</v>
      </c>
      <c r="H199" s="133">
        <v>4.3</v>
      </c>
      <c r="I199" s="133"/>
      <c r="J199" s="134">
        <v>0.4</v>
      </c>
    </row>
    <row r="200" spans="1:10" ht="25.5" x14ac:dyDescent="0.2">
      <c r="A200" s="33" t="s">
        <v>275</v>
      </c>
      <c r="B200" s="59" t="s">
        <v>160</v>
      </c>
      <c r="C200" s="124">
        <f t="shared" si="29"/>
        <v>0.3</v>
      </c>
      <c r="D200" s="125">
        <f>D201</f>
        <v>0.3</v>
      </c>
      <c r="E200" s="125">
        <f t="shared" ref="E200:F200" si="42">E201</f>
        <v>0</v>
      </c>
      <c r="F200" s="126">
        <f t="shared" si="42"/>
        <v>0</v>
      </c>
      <c r="G200" s="124">
        <f t="shared" si="37"/>
        <v>0.3</v>
      </c>
      <c r="H200" s="125">
        <f>H201</f>
        <v>0.3</v>
      </c>
      <c r="I200" s="125">
        <f t="shared" ref="I200:J200" si="43">I201</f>
        <v>0</v>
      </c>
      <c r="J200" s="126">
        <f t="shared" si="43"/>
        <v>0</v>
      </c>
    </row>
    <row r="201" spans="1:10" x14ac:dyDescent="0.2">
      <c r="A201" s="34" t="s">
        <v>276</v>
      </c>
      <c r="B201" s="63" t="s">
        <v>223</v>
      </c>
      <c r="C201" s="127">
        <f t="shared" si="29"/>
        <v>0.3</v>
      </c>
      <c r="D201" s="128">
        <v>0.3</v>
      </c>
      <c r="E201" s="128"/>
      <c r="F201" s="131"/>
      <c r="G201" s="127">
        <f t="shared" si="37"/>
        <v>0.3</v>
      </c>
      <c r="H201" s="128">
        <v>0.3</v>
      </c>
      <c r="I201" s="128"/>
      <c r="J201" s="131"/>
    </row>
    <row r="202" spans="1:10" ht="25.5" x14ac:dyDescent="0.2">
      <c r="A202" s="33" t="s">
        <v>277</v>
      </c>
      <c r="B202" s="59" t="s">
        <v>121</v>
      </c>
      <c r="C202" s="124">
        <f t="shared" si="29"/>
        <v>41.4</v>
      </c>
      <c r="D202" s="125">
        <f>D203</f>
        <v>41.4</v>
      </c>
      <c r="E202" s="125">
        <f>E203</f>
        <v>30.1</v>
      </c>
      <c r="F202" s="126">
        <f>F203</f>
        <v>0</v>
      </c>
      <c r="G202" s="124">
        <f t="shared" si="37"/>
        <v>41.3</v>
      </c>
      <c r="H202" s="125">
        <f>H203</f>
        <v>41.3</v>
      </c>
      <c r="I202" s="125">
        <f>I203</f>
        <v>30.1</v>
      </c>
      <c r="J202" s="126">
        <f>J203</f>
        <v>0</v>
      </c>
    </row>
    <row r="203" spans="1:10" ht="12.95" customHeight="1" x14ac:dyDescent="0.2">
      <c r="A203" s="34" t="s">
        <v>278</v>
      </c>
      <c r="B203" s="62" t="s">
        <v>227</v>
      </c>
      <c r="C203" s="127">
        <f t="shared" si="29"/>
        <v>41.4</v>
      </c>
      <c r="D203" s="128">
        <v>41.4</v>
      </c>
      <c r="E203" s="128">
        <v>30.1</v>
      </c>
      <c r="F203" s="131"/>
      <c r="G203" s="127">
        <f t="shared" si="37"/>
        <v>41.3</v>
      </c>
      <c r="H203" s="128">
        <v>41.3</v>
      </c>
      <c r="I203" s="128">
        <v>30.1</v>
      </c>
      <c r="J203" s="131"/>
    </row>
    <row r="204" spans="1:10" ht="24.75" customHeight="1" x14ac:dyDescent="0.2">
      <c r="A204" s="33" t="s">
        <v>399</v>
      </c>
      <c r="B204" s="59" t="s">
        <v>197</v>
      </c>
      <c r="C204" s="124">
        <f t="shared" si="29"/>
        <v>0.5</v>
      </c>
      <c r="D204" s="125">
        <f>D205</f>
        <v>0.5</v>
      </c>
      <c r="E204" s="125">
        <f>E205</f>
        <v>0</v>
      </c>
      <c r="F204" s="126">
        <f>F205</f>
        <v>0</v>
      </c>
      <c r="G204" s="124">
        <f t="shared" si="37"/>
        <v>0.5</v>
      </c>
      <c r="H204" s="125">
        <f>H205</f>
        <v>0.5</v>
      </c>
      <c r="I204" s="125">
        <f>I205</f>
        <v>0</v>
      </c>
      <c r="J204" s="126">
        <f>J205</f>
        <v>0</v>
      </c>
    </row>
    <row r="205" spans="1:10" ht="25.5" customHeight="1" x14ac:dyDescent="0.2">
      <c r="A205" s="34" t="s">
        <v>400</v>
      </c>
      <c r="B205" s="63" t="s">
        <v>221</v>
      </c>
      <c r="C205" s="127">
        <f t="shared" si="29"/>
        <v>0.5</v>
      </c>
      <c r="D205" s="128">
        <v>0.5</v>
      </c>
      <c r="E205" s="128"/>
      <c r="F205" s="131"/>
      <c r="G205" s="127">
        <f t="shared" si="37"/>
        <v>0.5</v>
      </c>
      <c r="H205" s="128">
        <v>0.5</v>
      </c>
      <c r="I205" s="128"/>
      <c r="J205" s="131"/>
    </row>
    <row r="206" spans="1:10" ht="12.95" customHeight="1" x14ac:dyDescent="0.2">
      <c r="A206" s="33" t="s">
        <v>401</v>
      </c>
      <c r="B206" s="59" t="s">
        <v>206</v>
      </c>
      <c r="C206" s="124">
        <f t="shared" si="29"/>
        <v>163.89999999999998</v>
      </c>
      <c r="D206" s="125">
        <f>D207+D208</f>
        <v>145.19999999999999</v>
      </c>
      <c r="E206" s="125">
        <f>E207+E208</f>
        <v>28.2</v>
      </c>
      <c r="F206" s="126">
        <f>F207+F208</f>
        <v>18.7</v>
      </c>
      <c r="G206" s="124">
        <f t="shared" si="37"/>
        <v>149.69999999999999</v>
      </c>
      <c r="H206" s="125">
        <f>H207+H208</f>
        <v>131.5</v>
      </c>
      <c r="I206" s="125">
        <f>I207+I208</f>
        <v>27.8</v>
      </c>
      <c r="J206" s="126">
        <f>J207+J208</f>
        <v>18.2</v>
      </c>
    </row>
    <row r="207" spans="1:10" ht="12.95" customHeight="1" x14ac:dyDescent="0.2">
      <c r="A207" s="34" t="s">
        <v>402</v>
      </c>
      <c r="B207" s="62" t="s">
        <v>229</v>
      </c>
      <c r="C207" s="127">
        <f t="shared" si="29"/>
        <v>23</v>
      </c>
      <c r="D207" s="128">
        <v>23</v>
      </c>
      <c r="E207" s="128"/>
      <c r="F207" s="131"/>
      <c r="G207" s="127">
        <f t="shared" si="37"/>
        <v>23</v>
      </c>
      <c r="H207" s="128">
        <v>23</v>
      </c>
      <c r="I207" s="128"/>
      <c r="J207" s="131"/>
    </row>
    <row r="208" spans="1:10" ht="12.95" customHeight="1" x14ac:dyDescent="0.2">
      <c r="A208" s="55" t="s">
        <v>403</v>
      </c>
      <c r="B208" s="68" t="s">
        <v>230</v>
      </c>
      <c r="C208" s="132">
        <f t="shared" si="29"/>
        <v>140.9</v>
      </c>
      <c r="D208" s="133">
        <v>122.2</v>
      </c>
      <c r="E208" s="128">
        <v>28.2</v>
      </c>
      <c r="F208" s="131">
        <v>18.7</v>
      </c>
      <c r="G208" s="132">
        <f t="shared" si="37"/>
        <v>126.7</v>
      </c>
      <c r="H208" s="133">
        <v>108.5</v>
      </c>
      <c r="I208" s="128">
        <v>27.8</v>
      </c>
      <c r="J208" s="131">
        <v>18.2</v>
      </c>
    </row>
    <row r="209" spans="1:10" ht="12.95" customHeight="1" x14ac:dyDescent="0.2">
      <c r="A209" s="33" t="s">
        <v>279</v>
      </c>
      <c r="B209" s="61" t="s">
        <v>97</v>
      </c>
      <c r="C209" s="124">
        <f t="shared" si="29"/>
        <v>88.8</v>
      </c>
      <c r="D209" s="125">
        <f>D210+D212+D215+D217+D219</f>
        <v>76</v>
      </c>
      <c r="E209" s="125">
        <f>E210+E212+E215+E217+E219</f>
        <v>46.2</v>
      </c>
      <c r="F209" s="126">
        <f>F210+F212+F215+F217+F219</f>
        <v>12.8</v>
      </c>
      <c r="G209" s="124">
        <f t="shared" si="37"/>
        <v>88.6</v>
      </c>
      <c r="H209" s="125">
        <f>H210+H212+H215+H217+H219</f>
        <v>76</v>
      </c>
      <c r="I209" s="125">
        <f>I210+I212+I215+I217+I219</f>
        <v>46.2</v>
      </c>
      <c r="J209" s="126">
        <f>J210+J212+J215+J217+J219</f>
        <v>12.600000000000001</v>
      </c>
    </row>
    <row r="210" spans="1:10" ht="24.75" customHeight="1" x14ac:dyDescent="0.2">
      <c r="A210" s="54" t="s">
        <v>280</v>
      </c>
      <c r="B210" s="70" t="s">
        <v>128</v>
      </c>
      <c r="C210" s="138">
        <f t="shared" ref="C210:C211" si="44">D210+F210</f>
        <v>7.6</v>
      </c>
      <c r="D210" s="139">
        <f>D211</f>
        <v>7.6</v>
      </c>
      <c r="E210" s="139">
        <f>E211</f>
        <v>5.6</v>
      </c>
      <c r="F210" s="140">
        <f>F211</f>
        <v>0</v>
      </c>
      <c r="G210" s="138">
        <f t="shared" ref="G210:G211" si="45">H210+J210</f>
        <v>7.6</v>
      </c>
      <c r="H210" s="139">
        <f>H211</f>
        <v>7.6</v>
      </c>
      <c r="I210" s="139">
        <f>I211</f>
        <v>5.6</v>
      </c>
      <c r="J210" s="140">
        <f>J211</f>
        <v>0</v>
      </c>
    </row>
    <row r="211" spans="1:10" ht="12.95" customHeight="1" x14ac:dyDescent="0.2">
      <c r="A211" s="55" t="s">
        <v>281</v>
      </c>
      <c r="B211" s="65" t="s">
        <v>218</v>
      </c>
      <c r="C211" s="132">
        <f t="shared" si="44"/>
        <v>7.6</v>
      </c>
      <c r="D211" s="133">
        <v>7.6</v>
      </c>
      <c r="E211" s="133">
        <v>5.6</v>
      </c>
      <c r="F211" s="134"/>
      <c r="G211" s="132">
        <f t="shared" si="45"/>
        <v>7.6</v>
      </c>
      <c r="H211" s="133">
        <v>7.6</v>
      </c>
      <c r="I211" s="133">
        <v>5.6</v>
      </c>
      <c r="J211" s="134"/>
    </row>
    <row r="212" spans="1:10" ht="25.5" x14ac:dyDescent="0.2">
      <c r="A212" s="33" t="s">
        <v>282</v>
      </c>
      <c r="B212" s="59" t="s">
        <v>160</v>
      </c>
      <c r="C212" s="124">
        <f t="shared" si="29"/>
        <v>1.1000000000000001</v>
      </c>
      <c r="D212" s="125">
        <f>SUM(D213:D214)</f>
        <v>1.1000000000000001</v>
      </c>
      <c r="E212" s="125">
        <f>SUM(E213:E214)</f>
        <v>0</v>
      </c>
      <c r="F212" s="126">
        <f>SUM(F213:F214)</f>
        <v>0</v>
      </c>
      <c r="G212" s="124">
        <f t="shared" si="37"/>
        <v>1.1000000000000001</v>
      </c>
      <c r="H212" s="125">
        <f>SUM(H213:H214)</f>
        <v>1.1000000000000001</v>
      </c>
      <c r="I212" s="125">
        <f>SUM(I213:I214)</f>
        <v>0</v>
      </c>
      <c r="J212" s="126">
        <f>SUM(J213:J214)</f>
        <v>0</v>
      </c>
    </row>
    <row r="213" spans="1:10" x14ac:dyDescent="0.2">
      <c r="A213" s="34" t="s">
        <v>283</v>
      </c>
      <c r="B213" s="63" t="s">
        <v>223</v>
      </c>
      <c r="C213" s="127">
        <f t="shared" si="29"/>
        <v>0.3</v>
      </c>
      <c r="D213" s="128">
        <v>0.3</v>
      </c>
      <c r="E213" s="128"/>
      <c r="F213" s="131"/>
      <c r="G213" s="127">
        <f t="shared" si="37"/>
        <v>0.3</v>
      </c>
      <c r="H213" s="128">
        <v>0.3</v>
      </c>
      <c r="I213" s="128"/>
      <c r="J213" s="131"/>
    </row>
    <row r="214" spans="1:10" ht="12.95" customHeight="1" x14ac:dyDescent="0.2">
      <c r="A214" s="34" t="s">
        <v>404</v>
      </c>
      <c r="B214" s="62" t="s">
        <v>224</v>
      </c>
      <c r="C214" s="127">
        <f t="shared" si="29"/>
        <v>0.8</v>
      </c>
      <c r="D214" s="128">
        <v>0.8</v>
      </c>
      <c r="E214" s="128"/>
      <c r="F214" s="131"/>
      <c r="G214" s="127">
        <f t="shared" si="37"/>
        <v>0.8</v>
      </c>
      <c r="H214" s="128">
        <v>0.8</v>
      </c>
      <c r="I214" s="128"/>
      <c r="J214" s="131"/>
    </row>
    <row r="215" spans="1:10" ht="25.5" x14ac:dyDescent="0.2">
      <c r="A215" s="33" t="s">
        <v>284</v>
      </c>
      <c r="B215" s="59" t="s">
        <v>121</v>
      </c>
      <c r="C215" s="124">
        <f t="shared" si="29"/>
        <v>50.2</v>
      </c>
      <c r="D215" s="125">
        <f>D216</f>
        <v>41.1</v>
      </c>
      <c r="E215" s="125">
        <f>E216</f>
        <v>27.4</v>
      </c>
      <c r="F215" s="126">
        <f>F216</f>
        <v>9.1</v>
      </c>
      <c r="G215" s="124">
        <f t="shared" si="37"/>
        <v>50</v>
      </c>
      <c r="H215" s="125">
        <f>H216</f>
        <v>41.1</v>
      </c>
      <c r="I215" s="125">
        <f>I216</f>
        <v>27.4</v>
      </c>
      <c r="J215" s="126">
        <f>J216</f>
        <v>8.9</v>
      </c>
    </row>
    <row r="216" spans="1:10" ht="12.95" customHeight="1" x14ac:dyDescent="0.2">
      <c r="A216" s="34" t="s">
        <v>285</v>
      </c>
      <c r="B216" s="62" t="s">
        <v>227</v>
      </c>
      <c r="C216" s="127">
        <f t="shared" si="29"/>
        <v>50.2</v>
      </c>
      <c r="D216" s="128">
        <v>41.1</v>
      </c>
      <c r="E216" s="128">
        <v>27.4</v>
      </c>
      <c r="F216" s="131">
        <v>9.1</v>
      </c>
      <c r="G216" s="127">
        <f t="shared" si="37"/>
        <v>50</v>
      </c>
      <c r="H216" s="128">
        <v>41.1</v>
      </c>
      <c r="I216" s="128">
        <v>27.4</v>
      </c>
      <c r="J216" s="131">
        <v>8.9</v>
      </c>
    </row>
    <row r="217" spans="1:10" ht="26.25" customHeight="1" x14ac:dyDescent="0.2">
      <c r="A217" s="33" t="s">
        <v>456</v>
      </c>
      <c r="B217" s="59" t="s">
        <v>197</v>
      </c>
      <c r="C217" s="124">
        <f t="shared" ref="C217:C218" si="46">D217+F217</f>
        <v>0.1</v>
      </c>
      <c r="D217" s="125">
        <f>D218</f>
        <v>0.1</v>
      </c>
      <c r="E217" s="125">
        <f>E218</f>
        <v>0</v>
      </c>
      <c r="F217" s="126">
        <f>F218</f>
        <v>0</v>
      </c>
      <c r="G217" s="124">
        <f t="shared" ref="G217:G218" si="47">H217+J217</f>
        <v>0.1</v>
      </c>
      <c r="H217" s="125">
        <f>H218</f>
        <v>0.1</v>
      </c>
      <c r="I217" s="125">
        <f>I218</f>
        <v>0</v>
      </c>
      <c r="J217" s="126">
        <f>J218</f>
        <v>0</v>
      </c>
    </row>
    <row r="218" spans="1:10" ht="25.5" customHeight="1" x14ac:dyDescent="0.2">
      <c r="A218" s="34" t="s">
        <v>405</v>
      </c>
      <c r="B218" s="63" t="s">
        <v>221</v>
      </c>
      <c r="C218" s="127">
        <f t="shared" si="46"/>
        <v>0.1</v>
      </c>
      <c r="D218" s="128">
        <v>0.1</v>
      </c>
      <c r="E218" s="128"/>
      <c r="F218" s="131"/>
      <c r="G218" s="127">
        <f t="shared" si="47"/>
        <v>0.1</v>
      </c>
      <c r="H218" s="128">
        <v>0.1</v>
      </c>
      <c r="I218" s="128"/>
      <c r="J218" s="131"/>
    </row>
    <row r="219" spans="1:10" ht="12.95" customHeight="1" x14ac:dyDescent="0.2">
      <c r="A219" s="33" t="s">
        <v>457</v>
      </c>
      <c r="B219" s="59" t="s">
        <v>206</v>
      </c>
      <c r="C219" s="124">
        <f t="shared" si="29"/>
        <v>29.799999999999997</v>
      </c>
      <c r="D219" s="125">
        <f>D220+D221</f>
        <v>26.099999999999998</v>
      </c>
      <c r="E219" s="125">
        <f>E220+E221</f>
        <v>13.2</v>
      </c>
      <c r="F219" s="126">
        <f>F220+F221</f>
        <v>3.7</v>
      </c>
      <c r="G219" s="124">
        <f t="shared" si="37"/>
        <v>29.799999999999997</v>
      </c>
      <c r="H219" s="125">
        <f>H220+H221</f>
        <v>26.099999999999998</v>
      </c>
      <c r="I219" s="125">
        <f>I220+I221</f>
        <v>13.2</v>
      </c>
      <c r="J219" s="126">
        <f>J220+J221</f>
        <v>3.7</v>
      </c>
    </row>
    <row r="220" spans="1:10" ht="12.95" customHeight="1" x14ac:dyDescent="0.2">
      <c r="A220" s="34" t="s">
        <v>458</v>
      </c>
      <c r="B220" s="62" t="s">
        <v>229</v>
      </c>
      <c r="C220" s="127">
        <f t="shared" si="29"/>
        <v>1.7</v>
      </c>
      <c r="D220" s="128">
        <v>1.7</v>
      </c>
      <c r="E220" s="128"/>
      <c r="F220" s="131"/>
      <c r="G220" s="127">
        <f t="shared" si="37"/>
        <v>1.7</v>
      </c>
      <c r="H220" s="128">
        <v>1.7</v>
      </c>
      <c r="I220" s="128"/>
      <c r="J220" s="131"/>
    </row>
    <row r="221" spans="1:10" ht="12.95" customHeight="1" x14ac:dyDescent="0.2">
      <c r="A221" s="55" t="s">
        <v>459</v>
      </c>
      <c r="B221" s="68" t="s">
        <v>230</v>
      </c>
      <c r="C221" s="132">
        <f t="shared" si="29"/>
        <v>28.099999999999998</v>
      </c>
      <c r="D221" s="133">
        <v>24.4</v>
      </c>
      <c r="E221" s="128">
        <v>13.2</v>
      </c>
      <c r="F221" s="131">
        <v>3.7</v>
      </c>
      <c r="G221" s="132">
        <f t="shared" si="37"/>
        <v>28.099999999999998</v>
      </c>
      <c r="H221" s="133">
        <v>24.4</v>
      </c>
      <c r="I221" s="128">
        <v>13.2</v>
      </c>
      <c r="J221" s="131">
        <v>3.7</v>
      </c>
    </row>
    <row r="222" spans="1:10" ht="26.25" customHeight="1" x14ac:dyDescent="0.2">
      <c r="A222" s="33" t="s">
        <v>286</v>
      </c>
      <c r="B222" s="67" t="s">
        <v>492</v>
      </c>
      <c r="C222" s="124">
        <f t="shared" si="29"/>
        <v>521.6</v>
      </c>
      <c r="D222" s="125">
        <f>D223</f>
        <v>452.7</v>
      </c>
      <c r="E222" s="125">
        <f t="shared" ref="E222:F222" si="48">E223</f>
        <v>294.3</v>
      </c>
      <c r="F222" s="125">
        <f t="shared" si="48"/>
        <v>68.900000000000006</v>
      </c>
      <c r="G222" s="124">
        <f t="shared" si="37"/>
        <v>461.5</v>
      </c>
      <c r="H222" s="125">
        <f>H223</f>
        <v>448.7</v>
      </c>
      <c r="I222" s="125">
        <f t="shared" ref="I222" si="49">I223</f>
        <v>294.3</v>
      </c>
      <c r="J222" s="126">
        <f t="shared" ref="J222" si="50">J223</f>
        <v>12.8</v>
      </c>
    </row>
    <row r="223" spans="1:10" ht="25.5" x14ac:dyDescent="0.2">
      <c r="A223" s="33" t="s">
        <v>563</v>
      </c>
      <c r="B223" s="59" t="s">
        <v>160</v>
      </c>
      <c r="C223" s="124">
        <f t="shared" si="29"/>
        <v>521.6</v>
      </c>
      <c r="D223" s="125">
        <f>D224+D225</f>
        <v>452.7</v>
      </c>
      <c r="E223" s="125">
        <f>E224+E225</f>
        <v>294.3</v>
      </c>
      <c r="F223" s="126">
        <f>F224+F225</f>
        <v>68.900000000000006</v>
      </c>
      <c r="G223" s="124">
        <f t="shared" si="37"/>
        <v>461.5</v>
      </c>
      <c r="H223" s="125">
        <f>H224+H225</f>
        <v>448.7</v>
      </c>
      <c r="I223" s="125">
        <f>I224+I225</f>
        <v>294.3</v>
      </c>
      <c r="J223" s="126">
        <f>J224+J225</f>
        <v>12.8</v>
      </c>
    </row>
    <row r="224" spans="1:10" ht="25.5" x14ac:dyDescent="0.2">
      <c r="A224" s="34" t="s">
        <v>564</v>
      </c>
      <c r="B224" s="63" t="s">
        <v>287</v>
      </c>
      <c r="C224" s="127">
        <f t="shared" si="29"/>
        <v>465.59999999999997</v>
      </c>
      <c r="D224" s="128">
        <v>452.7</v>
      </c>
      <c r="E224" s="128">
        <v>294.3</v>
      </c>
      <c r="F224" s="131">
        <v>12.9</v>
      </c>
      <c r="G224" s="127">
        <f t="shared" si="37"/>
        <v>461.5</v>
      </c>
      <c r="H224" s="128">
        <v>448.7</v>
      </c>
      <c r="I224" s="128">
        <v>294.3</v>
      </c>
      <c r="J224" s="131">
        <v>12.8</v>
      </c>
    </row>
    <row r="225" spans="1:10" ht="25.5" x14ac:dyDescent="0.2">
      <c r="A225" s="34" t="s">
        <v>565</v>
      </c>
      <c r="B225" s="63" t="s">
        <v>288</v>
      </c>
      <c r="C225" s="127">
        <f t="shared" si="29"/>
        <v>56</v>
      </c>
      <c r="D225" s="128"/>
      <c r="E225" s="128"/>
      <c r="F225" s="131">
        <v>56</v>
      </c>
      <c r="G225" s="127">
        <f t="shared" si="37"/>
        <v>0</v>
      </c>
      <c r="H225" s="128"/>
      <c r="I225" s="128"/>
      <c r="J225" s="131"/>
    </row>
    <row r="226" spans="1:10" x14ac:dyDescent="0.2">
      <c r="A226" s="33" t="s">
        <v>289</v>
      </c>
      <c r="B226" s="61" t="s">
        <v>413</v>
      </c>
      <c r="C226" s="124">
        <f>D226+F226</f>
        <v>291.2</v>
      </c>
      <c r="D226" s="125">
        <f t="shared" ref="D226:J227" si="51">D227</f>
        <v>268.3</v>
      </c>
      <c r="E226" s="125">
        <f t="shared" si="51"/>
        <v>167.1</v>
      </c>
      <c r="F226" s="126">
        <f t="shared" si="51"/>
        <v>22.9</v>
      </c>
      <c r="G226" s="124">
        <f>H226+J226</f>
        <v>283.2</v>
      </c>
      <c r="H226" s="125">
        <f t="shared" si="51"/>
        <v>260.5</v>
      </c>
      <c r="I226" s="125">
        <f t="shared" si="51"/>
        <v>167.1</v>
      </c>
      <c r="J226" s="126">
        <f t="shared" si="51"/>
        <v>22.7</v>
      </c>
    </row>
    <row r="227" spans="1:10" ht="25.5" x14ac:dyDescent="0.2">
      <c r="A227" s="33" t="s">
        <v>290</v>
      </c>
      <c r="B227" s="59" t="s">
        <v>160</v>
      </c>
      <c r="C227" s="124">
        <f>D227+F227</f>
        <v>291.2</v>
      </c>
      <c r="D227" s="125">
        <f t="shared" si="51"/>
        <v>268.3</v>
      </c>
      <c r="E227" s="125">
        <f t="shared" si="51"/>
        <v>167.1</v>
      </c>
      <c r="F227" s="126">
        <f t="shared" si="51"/>
        <v>22.9</v>
      </c>
      <c r="G227" s="124">
        <f>H227+J227</f>
        <v>283.2</v>
      </c>
      <c r="H227" s="125">
        <f t="shared" si="51"/>
        <v>260.5</v>
      </c>
      <c r="I227" s="125">
        <f t="shared" si="51"/>
        <v>167.1</v>
      </c>
      <c r="J227" s="126">
        <f t="shared" si="51"/>
        <v>22.7</v>
      </c>
    </row>
    <row r="228" spans="1:10" x14ac:dyDescent="0.2">
      <c r="A228" s="34" t="s">
        <v>291</v>
      </c>
      <c r="B228" s="62" t="s">
        <v>162</v>
      </c>
      <c r="C228" s="127">
        <f>D228+F228</f>
        <v>291.2</v>
      </c>
      <c r="D228" s="128">
        <v>268.3</v>
      </c>
      <c r="E228" s="128">
        <v>167.1</v>
      </c>
      <c r="F228" s="131">
        <v>22.9</v>
      </c>
      <c r="G228" s="127">
        <f>H228+J228</f>
        <v>283.2</v>
      </c>
      <c r="H228" s="128">
        <v>260.5</v>
      </c>
      <c r="I228" s="128">
        <v>167.1</v>
      </c>
      <c r="J228" s="131">
        <v>22.7</v>
      </c>
    </row>
    <row r="229" spans="1:10" ht="12.95" customHeight="1" x14ac:dyDescent="0.2">
      <c r="A229" s="33" t="s">
        <v>293</v>
      </c>
      <c r="B229" s="61" t="s">
        <v>109</v>
      </c>
      <c r="C229" s="124">
        <f t="shared" si="29"/>
        <v>65.399999999999991</v>
      </c>
      <c r="D229" s="125">
        <f>D230</f>
        <v>63.3</v>
      </c>
      <c r="E229" s="125">
        <f t="shared" ref="E229:F229" si="52">E230</f>
        <v>41.7</v>
      </c>
      <c r="F229" s="125">
        <f t="shared" si="52"/>
        <v>2.1</v>
      </c>
      <c r="G229" s="124">
        <f t="shared" si="37"/>
        <v>64.7</v>
      </c>
      <c r="H229" s="125">
        <f>H230</f>
        <v>62.6</v>
      </c>
      <c r="I229" s="125">
        <f t="shared" ref="I229" si="53">I230</f>
        <v>41.6</v>
      </c>
      <c r="J229" s="126">
        <f t="shared" ref="J229" si="54">J230</f>
        <v>2.1</v>
      </c>
    </row>
    <row r="230" spans="1:10" ht="25.5" x14ac:dyDescent="0.2">
      <c r="A230" s="33" t="s">
        <v>566</v>
      </c>
      <c r="B230" s="59" t="s">
        <v>160</v>
      </c>
      <c r="C230" s="124">
        <f t="shared" si="29"/>
        <v>65.399999999999991</v>
      </c>
      <c r="D230" s="125">
        <f t="shared" ref="D230:J230" si="55">D231</f>
        <v>63.3</v>
      </c>
      <c r="E230" s="125">
        <f t="shared" si="55"/>
        <v>41.7</v>
      </c>
      <c r="F230" s="126">
        <f t="shared" si="55"/>
        <v>2.1</v>
      </c>
      <c r="G230" s="124">
        <f t="shared" si="37"/>
        <v>64.7</v>
      </c>
      <c r="H230" s="125">
        <f t="shared" si="55"/>
        <v>62.6</v>
      </c>
      <c r="I230" s="125">
        <f t="shared" si="55"/>
        <v>41.6</v>
      </c>
      <c r="J230" s="126">
        <f t="shared" si="55"/>
        <v>2.1</v>
      </c>
    </row>
    <row r="231" spans="1:10" ht="12.95" customHeight="1" x14ac:dyDescent="0.2">
      <c r="A231" s="34" t="s">
        <v>567</v>
      </c>
      <c r="B231" s="62" t="s">
        <v>292</v>
      </c>
      <c r="C231" s="127">
        <f t="shared" si="29"/>
        <v>65.399999999999991</v>
      </c>
      <c r="D231" s="128">
        <v>63.3</v>
      </c>
      <c r="E231" s="128">
        <v>41.7</v>
      </c>
      <c r="F231" s="131">
        <v>2.1</v>
      </c>
      <c r="G231" s="127">
        <f t="shared" si="37"/>
        <v>64.7</v>
      </c>
      <c r="H231" s="128">
        <v>62.6</v>
      </c>
      <c r="I231" s="128">
        <v>41.6</v>
      </c>
      <c r="J231" s="131">
        <v>2.1</v>
      </c>
    </row>
    <row r="232" spans="1:10" x14ac:dyDescent="0.2">
      <c r="A232" s="33" t="s">
        <v>295</v>
      </c>
      <c r="B232" s="67" t="s">
        <v>107</v>
      </c>
      <c r="C232" s="124">
        <f t="shared" si="29"/>
        <v>208.6</v>
      </c>
      <c r="D232" s="125">
        <f>D233</f>
        <v>206.1</v>
      </c>
      <c r="E232" s="125">
        <f t="shared" ref="E232:F232" si="56">E233</f>
        <v>120.8</v>
      </c>
      <c r="F232" s="125">
        <f t="shared" si="56"/>
        <v>2.5</v>
      </c>
      <c r="G232" s="124">
        <f t="shared" si="37"/>
        <v>207</v>
      </c>
      <c r="H232" s="125">
        <f>H233</f>
        <v>204.5</v>
      </c>
      <c r="I232" s="125">
        <f t="shared" ref="I232" si="57">I233</f>
        <v>120.7</v>
      </c>
      <c r="J232" s="126">
        <f t="shared" ref="J232" si="58">J233</f>
        <v>2.5</v>
      </c>
    </row>
    <row r="233" spans="1:10" ht="25.5" x14ac:dyDescent="0.2">
      <c r="A233" s="33" t="s">
        <v>568</v>
      </c>
      <c r="B233" s="59" t="s">
        <v>160</v>
      </c>
      <c r="C233" s="124">
        <f t="shared" si="29"/>
        <v>208.6</v>
      </c>
      <c r="D233" s="125">
        <f t="shared" ref="D233:J233" si="59">D234</f>
        <v>206.1</v>
      </c>
      <c r="E233" s="125">
        <f t="shared" si="59"/>
        <v>120.8</v>
      </c>
      <c r="F233" s="126">
        <f t="shared" si="59"/>
        <v>2.5</v>
      </c>
      <c r="G233" s="124">
        <f t="shared" si="37"/>
        <v>207</v>
      </c>
      <c r="H233" s="125">
        <f t="shared" si="59"/>
        <v>204.5</v>
      </c>
      <c r="I233" s="125">
        <f t="shared" si="59"/>
        <v>120.7</v>
      </c>
      <c r="J233" s="126">
        <f t="shared" si="59"/>
        <v>2.5</v>
      </c>
    </row>
    <row r="234" spans="1:10" ht="25.5" x14ac:dyDescent="0.2">
      <c r="A234" s="55" t="s">
        <v>569</v>
      </c>
      <c r="B234" s="65" t="s">
        <v>294</v>
      </c>
      <c r="C234" s="132">
        <f t="shared" si="29"/>
        <v>208.6</v>
      </c>
      <c r="D234" s="133">
        <v>206.1</v>
      </c>
      <c r="E234" s="133">
        <v>120.8</v>
      </c>
      <c r="F234" s="134">
        <v>2.5</v>
      </c>
      <c r="G234" s="132">
        <f t="shared" si="37"/>
        <v>207</v>
      </c>
      <c r="H234" s="133">
        <v>204.5</v>
      </c>
      <c r="I234" s="133">
        <v>120.7</v>
      </c>
      <c r="J234" s="134">
        <v>2.5</v>
      </c>
    </row>
    <row r="235" spans="1:10" x14ac:dyDescent="0.2">
      <c r="A235" s="33" t="s">
        <v>296</v>
      </c>
      <c r="B235" s="61" t="s">
        <v>435</v>
      </c>
      <c r="C235" s="124">
        <f t="shared" ref="C235:C237" si="60">D235+F235</f>
        <v>44.8</v>
      </c>
      <c r="D235" s="125">
        <f t="shared" ref="D235:J236" si="61">D236</f>
        <v>44.8</v>
      </c>
      <c r="E235" s="125">
        <f t="shared" si="61"/>
        <v>20.9</v>
      </c>
      <c r="F235" s="126">
        <f t="shared" si="61"/>
        <v>0</v>
      </c>
      <c r="G235" s="124">
        <f t="shared" ref="G235:G237" si="62">H235+J235</f>
        <v>38.4</v>
      </c>
      <c r="H235" s="125">
        <f t="shared" si="61"/>
        <v>38.4</v>
      </c>
      <c r="I235" s="125">
        <f t="shared" si="61"/>
        <v>20.6</v>
      </c>
      <c r="J235" s="126">
        <f t="shared" si="61"/>
        <v>0</v>
      </c>
    </row>
    <row r="236" spans="1:10" ht="25.5" x14ac:dyDescent="0.2">
      <c r="A236" s="33" t="s">
        <v>297</v>
      </c>
      <c r="B236" s="59" t="s">
        <v>160</v>
      </c>
      <c r="C236" s="124">
        <f t="shared" si="60"/>
        <v>44.8</v>
      </c>
      <c r="D236" s="125">
        <f t="shared" si="61"/>
        <v>44.8</v>
      </c>
      <c r="E236" s="125">
        <f t="shared" si="61"/>
        <v>20.9</v>
      </c>
      <c r="F236" s="126">
        <f t="shared" si="61"/>
        <v>0</v>
      </c>
      <c r="G236" s="124">
        <f t="shared" si="62"/>
        <v>38.4</v>
      </c>
      <c r="H236" s="125">
        <f t="shared" si="61"/>
        <v>38.4</v>
      </c>
      <c r="I236" s="125">
        <f t="shared" si="61"/>
        <v>20.6</v>
      </c>
      <c r="J236" s="126">
        <f t="shared" si="61"/>
        <v>0</v>
      </c>
    </row>
    <row r="237" spans="1:10" ht="25.5" x14ac:dyDescent="0.2">
      <c r="A237" s="34" t="s">
        <v>298</v>
      </c>
      <c r="B237" s="63" t="s">
        <v>436</v>
      </c>
      <c r="C237" s="127">
        <f t="shared" si="60"/>
        <v>44.8</v>
      </c>
      <c r="D237" s="128">
        <v>44.8</v>
      </c>
      <c r="E237" s="128">
        <v>20.9</v>
      </c>
      <c r="F237" s="131"/>
      <c r="G237" s="127">
        <f t="shared" si="62"/>
        <v>38.4</v>
      </c>
      <c r="H237" s="128">
        <v>38.4</v>
      </c>
      <c r="I237" s="128">
        <v>20.6</v>
      </c>
      <c r="J237" s="131"/>
    </row>
    <row r="238" spans="1:10" ht="12.95" customHeight="1" x14ac:dyDescent="0.2">
      <c r="A238" s="33" t="s">
        <v>299</v>
      </c>
      <c r="B238" s="61" t="s">
        <v>580</v>
      </c>
      <c r="C238" s="124">
        <f t="shared" si="29"/>
        <v>864.4</v>
      </c>
      <c r="D238" s="125">
        <f>D239</f>
        <v>848.1</v>
      </c>
      <c r="E238" s="125">
        <f t="shared" ref="E238:F238" si="63">E239</f>
        <v>517.9</v>
      </c>
      <c r="F238" s="125">
        <f t="shared" si="63"/>
        <v>16.3</v>
      </c>
      <c r="G238" s="124">
        <f t="shared" si="37"/>
        <v>857.69999999999993</v>
      </c>
      <c r="H238" s="125">
        <f>H239</f>
        <v>841.4</v>
      </c>
      <c r="I238" s="125">
        <f t="shared" ref="I238:J238" si="64">I239</f>
        <v>516.5</v>
      </c>
      <c r="J238" s="126">
        <f t="shared" si="64"/>
        <v>16.3</v>
      </c>
    </row>
    <row r="239" spans="1:10" ht="25.5" x14ac:dyDescent="0.2">
      <c r="A239" s="33" t="s">
        <v>300</v>
      </c>
      <c r="B239" s="59" t="s">
        <v>124</v>
      </c>
      <c r="C239" s="124">
        <f t="shared" si="29"/>
        <v>864.4</v>
      </c>
      <c r="D239" s="125">
        <f t="shared" ref="D239:J239" si="65">D240</f>
        <v>848.1</v>
      </c>
      <c r="E239" s="125">
        <f t="shared" si="65"/>
        <v>517.9</v>
      </c>
      <c r="F239" s="126">
        <f t="shared" si="65"/>
        <v>16.3</v>
      </c>
      <c r="G239" s="124">
        <f t="shared" si="37"/>
        <v>857.69999999999993</v>
      </c>
      <c r="H239" s="125">
        <f t="shared" si="65"/>
        <v>841.4</v>
      </c>
      <c r="I239" s="125">
        <f t="shared" si="65"/>
        <v>516.5</v>
      </c>
      <c r="J239" s="126">
        <f t="shared" si="65"/>
        <v>16.3</v>
      </c>
    </row>
    <row r="240" spans="1:10" ht="25.5" x14ac:dyDescent="0.2">
      <c r="A240" s="34" t="s">
        <v>301</v>
      </c>
      <c r="B240" s="63" t="s">
        <v>433</v>
      </c>
      <c r="C240" s="127">
        <f t="shared" si="29"/>
        <v>864.4</v>
      </c>
      <c r="D240" s="128">
        <v>848.1</v>
      </c>
      <c r="E240" s="128">
        <v>517.9</v>
      </c>
      <c r="F240" s="131">
        <v>16.3</v>
      </c>
      <c r="G240" s="127">
        <f t="shared" si="37"/>
        <v>857.69999999999993</v>
      </c>
      <c r="H240" s="128">
        <v>841.4</v>
      </c>
      <c r="I240" s="128">
        <v>516.5</v>
      </c>
      <c r="J240" s="131">
        <v>16.3</v>
      </c>
    </row>
    <row r="241" spans="1:10" ht="12.95" customHeight="1" x14ac:dyDescent="0.2">
      <c r="A241" s="33" t="s">
        <v>302</v>
      </c>
      <c r="B241" s="61" t="s">
        <v>578</v>
      </c>
      <c r="C241" s="124">
        <f t="shared" si="29"/>
        <v>183.7</v>
      </c>
      <c r="D241" s="125">
        <f>D242</f>
        <v>180.5</v>
      </c>
      <c r="E241" s="125">
        <f t="shared" ref="E241:F241" si="66">E242</f>
        <v>110.5</v>
      </c>
      <c r="F241" s="125">
        <f t="shared" si="66"/>
        <v>3.2</v>
      </c>
      <c r="G241" s="124">
        <f t="shared" si="37"/>
        <v>175.89999999999998</v>
      </c>
      <c r="H241" s="125">
        <f>H242</f>
        <v>172.7</v>
      </c>
      <c r="I241" s="125">
        <f t="shared" ref="I241:J241" si="67">I242</f>
        <v>110.2</v>
      </c>
      <c r="J241" s="126">
        <f t="shared" si="67"/>
        <v>3.2</v>
      </c>
    </row>
    <row r="242" spans="1:10" ht="25.5" x14ac:dyDescent="0.2">
      <c r="A242" s="33" t="s">
        <v>303</v>
      </c>
      <c r="B242" s="59" t="s">
        <v>124</v>
      </c>
      <c r="C242" s="124">
        <f t="shared" si="29"/>
        <v>183.7</v>
      </c>
      <c r="D242" s="125">
        <f t="shared" ref="D242:J242" si="68">D243</f>
        <v>180.5</v>
      </c>
      <c r="E242" s="125">
        <f t="shared" si="68"/>
        <v>110.5</v>
      </c>
      <c r="F242" s="126">
        <f t="shared" si="68"/>
        <v>3.2</v>
      </c>
      <c r="G242" s="124">
        <f t="shared" si="37"/>
        <v>175.89999999999998</v>
      </c>
      <c r="H242" s="125">
        <f t="shared" si="68"/>
        <v>172.7</v>
      </c>
      <c r="I242" s="125">
        <f t="shared" si="68"/>
        <v>110.2</v>
      </c>
      <c r="J242" s="126">
        <f t="shared" si="68"/>
        <v>3.2</v>
      </c>
    </row>
    <row r="243" spans="1:10" ht="25.5" x14ac:dyDescent="0.2">
      <c r="A243" s="34" t="s">
        <v>304</v>
      </c>
      <c r="B243" s="63" t="s">
        <v>433</v>
      </c>
      <c r="C243" s="127">
        <f t="shared" si="29"/>
        <v>183.7</v>
      </c>
      <c r="D243" s="128">
        <v>180.5</v>
      </c>
      <c r="E243" s="128">
        <v>110.5</v>
      </c>
      <c r="F243" s="131">
        <v>3.2</v>
      </c>
      <c r="G243" s="127">
        <f t="shared" si="37"/>
        <v>175.89999999999998</v>
      </c>
      <c r="H243" s="128">
        <v>172.7</v>
      </c>
      <c r="I243" s="128">
        <v>110.2</v>
      </c>
      <c r="J243" s="131">
        <v>3.2</v>
      </c>
    </row>
    <row r="244" spans="1:10" ht="12.95" customHeight="1" x14ac:dyDescent="0.2">
      <c r="A244" s="33" t="s">
        <v>305</v>
      </c>
      <c r="B244" s="61" t="s">
        <v>579</v>
      </c>
      <c r="C244" s="124">
        <f t="shared" si="29"/>
        <v>181.60000000000002</v>
      </c>
      <c r="D244" s="125">
        <f>D245</f>
        <v>173.3</v>
      </c>
      <c r="E244" s="125">
        <f t="shared" ref="E244:F244" si="69">E245</f>
        <v>105.8</v>
      </c>
      <c r="F244" s="125">
        <f t="shared" si="69"/>
        <v>8.3000000000000007</v>
      </c>
      <c r="G244" s="124">
        <f t="shared" si="37"/>
        <v>180.1</v>
      </c>
      <c r="H244" s="125">
        <f>H245</f>
        <v>172.2</v>
      </c>
      <c r="I244" s="125">
        <f t="shared" ref="I244:J244" si="70">I245</f>
        <v>105.8</v>
      </c>
      <c r="J244" s="126">
        <f t="shared" si="70"/>
        <v>7.9</v>
      </c>
    </row>
    <row r="245" spans="1:10" ht="25.5" x14ac:dyDescent="0.2">
      <c r="A245" s="33" t="s">
        <v>460</v>
      </c>
      <c r="B245" s="59" t="s">
        <v>124</v>
      </c>
      <c r="C245" s="124">
        <f t="shared" si="29"/>
        <v>181.60000000000002</v>
      </c>
      <c r="D245" s="125">
        <f t="shared" ref="D245:J245" si="71">D246</f>
        <v>173.3</v>
      </c>
      <c r="E245" s="125">
        <f t="shared" si="71"/>
        <v>105.8</v>
      </c>
      <c r="F245" s="126">
        <f t="shared" si="71"/>
        <v>8.3000000000000007</v>
      </c>
      <c r="G245" s="124">
        <f t="shared" si="37"/>
        <v>180.1</v>
      </c>
      <c r="H245" s="125">
        <f t="shared" si="71"/>
        <v>172.2</v>
      </c>
      <c r="I245" s="125">
        <f t="shared" si="71"/>
        <v>105.8</v>
      </c>
      <c r="J245" s="126">
        <f t="shared" si="71"/>
        <v>7.9</v>
      </c>
    </row>
    <row r="246" spans="1:10" ht="25.5" x14ac:dyDescent="0.2">
      <c r="A246" s="55" t="s">
        <v>461</v>
      </c>
      <c r="B246" s="63" t="s">
        <v>433</v>
      </c>
      <c r="C246" s="132">
        <f t="shared" si="29"/>
        <v>181.60000000000002</v>
      </c>
      <c r="D246" s="133">
        <v>173.3</v>
      </c>
      <c r="E246" s="133">
        <v>105.8</v>
      </c>
      <c r="F246" s="134">
        <v>8.3000000000000007</v>
      </c>
      <c r="G246" s="132">
        <f t="shared" si="37"/>
        <v>180.1</v>
      </c>
      <c r="H246" s="133">
        <v>172.2</v>
      </c>
      <c r="I246" s="133">
        <v>105.8</v>
      </c>
      <c r="J246" s="134">
        <v>7.9</v>
      </c>
    </row>
    <row r="247" spans="1:10" ht="12.95" customHeight="1" x14ac:dyDescent="0.2">
      <c r="A247" s="33" t="s">
        <v>306</v>
      </c>
      <c r="B247" s="61" t="s">
        <v>100</v>
      </c>
      <c r="C247" s="124">
        <f t="shared" si="29"/>
        <v>250</v>
      </c>
      <c r="D247" s="125">
        <f t="shared" ref="D247:J248" si="72">D248</f>
        <v>239.1</v>
      </c>
      <c r="E247" s="125">
        <f t="shared" si="72"/>
        <v>162.9</v>
      </c>
      <c r="F247" s="126">
        <f t="shared" si="72"/>
        <v>10.9</v>
      </c>
      <c r="G247" s="124">
        <f t="shared" si="37"/>
        <v>248.5</v>
      </c>
      <c r="H247" s="125">
        <f t="shared" si="72"/>
        <v>237.6</v>
      </c>
      <c r="I247" s="125">
        <f t="shared" si="72"/>
        <v>161.9</v>
      </c>
      <c r="J247" s="126">
        <f t="shared" si="72"/>
        <v>10.9</v>
      </c>
    </row>
    <row r="248" spans="1:10" ht="25.5" x14ac:dyDescent="0.2">
      <c r="A248" s="33" t="s">
        <v>307</v>
      </c>
      <c r="B248" s="59" t="s">
        <v>124</v>
      </c>
      <c r="C248" s="124">
        <f t="shared" si="29"/>
        <v>250</v>
      </c>
      <c r="D248" s="125">
        <f t="shared" si="72"/>
        <v>239.1</v>
      </c>
      <c r="E248" s="125">
        <f t="shared" si="72"/>
        <v>162.9</v>
      </c>
      <c r="F248" s="126">
        <f t="shared" si="72"/>
        <v>10.9</v>
      </c>
      <c r="G248" s="124">
        <f t="shared" si="37"/>
        <v>248.5</v>
      </c>
      <c r="H248" s="125">
        <f t="shared" si="72"/>
        <v>237.6</v>
      </c>
      <c r="I248" s="125">
        <f t="shared" si="72"/>
        <v>161.9</v>
      </c>
      <c r="J248" s="126">
        <f t="shared" si="72"/>
        <v>10.9</v>
      </c>
    </row>
    <row r="249" spans="1:10" ht="25.5" x14ac:dyDescent="0.2">
      <c r="A249" s="34" t="s">
        <v>308</v>
      </c>
      <c r="B249" s="63" t="s">
        <v>432</v>
      </c>
      <c r="C249" s="127">
        <f t="shared" si="29"/>
        <v>250</v>
      </c>
      <c r="D249" s="128">
        <v>239.1</v>
      </c>
      <c r="E249" s="128">
        <v>162.9</v>
      </c>
      <c r="F249" s="131">
        <v>10.9</v>
      </c>
      <c r="G249" s="127">
        <f t="shared" si="37"/>
        <v>248.5</v>
      </c>
      <c r="H249" s="128">
        <v>237.6</v>
      </c>
      <c r="I249" s="128">
        <v>161.9</v>
      </c>
      <c r="J249" s="131">
        <v>10.9</v>
      </c>
    </row>
    <row r="250" spans="1:10" ht="26.25" customHeight="1" x14ac:dyDescent="0.2">
      <c r="A250" s="33" t="s">
        <v>309</v>
      </c>
      <c r="B250" s="67" t="s">
        <v>420</v>
      </c>
      <c r="C250" s="124">
        <f t="shared" si="29"/>
        <v>249.3</v>
      </c>
      <c r="D250" s="125">
        <f t="shared" ref="D250:J251" si="73">D251</f>
        <v>249.3</v>
      </c>
      <c r="E250" s="125">
        <f t="shared" si="73"/>
        <v>158.30000000000001</v>
      </c>
      <c r="F250" s="126">
        <f t="shared" si="73"/>
        <v>0</v>
      </c>
      <c r="G250" s="124">
        <f t="shared" si="37"/>
        <v>245.6</v>
      </c>
      <c r="H250" s="125">
        <f t="shared" si="73"/>
        <v>245.6</v>
      </c>
      <c r="I250" s="125">
        <f t="shared" si="73"/>
        <v>157.80000000000001</v>
      </c>
      <c r="J250" s="126">
        <f t="shared" si="73"/>
        <v>0</v>
      </c>
    </row>
    <row r="251" spans="1:10" ht="25.5" x14ac:dyDescent="0.2">
      <c r="A251" s="33" t="s">
        <v>310</v>
      </c>
      <c r="B251" s="59" t="s">
        <v>124</v>
      </c>
      <c r="C251" s="124">
        <f t="shared" si="29"/>
        <v>249.3</v>
      </c>
      <c r="D251" s="125">
        <f t="shared" si="73"/>
        <v>249.3</v>
      </c>
      <c r="E251" s="125">
        <f t="shared" si="73"/>
        <v>158.30000000000001</v>
      </c>
      <c r="F251" s="126">
        <f t="shared" si="73"/>
        <v>0</v>
      </c>
      <c r="G251" s="124">
        <f t="shared" si="37"/>
        <v>245.6</v>
      </c>
      <c r="H251" s="125">
        <f t="shared" si="73"/>
        <v>245.6</v>
      </c>
      <c r="I251" s="125">
        <f t="shared" si="73"/>
        <v>157.80000000000001</v>
      </c>
      <c r="J251" s="126">
        <f t="shared" si="73"/>
        <v>0</v>
      </c>
    </row>
    <row r="252" spans="1:10" ht="25.5" x14ac:dyDescent="0.2">
      <c r="A252" s="55" t="s">
        <v>311</v>
      </c>
      <c r="B252" s="63" t="s">
        <v>432</v>
      </c>
      <c r="C252" s="132">
        <f t="shared" ref="C252:C290" si="74">D252+F252</f>
        <v>249.3</v>
      </c>
      <c r="D252" s="133">
        <v>249.3</v>
      </c>
      <c r="E252" s="133">
        <v>158.30000000000001</v>
      </c>
      <c r="F252" s="134"/>
      <c r="G252" s="132">
        <f t="shared" si="37"/>
        <v>245.6</v>
      </c>
      <c r="H252" s="133">
        <v>245.6</v>
      </c>
      <c r="I252" s="133">
        <v>157.80000000000001</v>
      </c>
      <c r="J252" s="134"/>
    </row>
    <row r="253" spans="1:10" ht="12.95" customHeight="1" x14ac:dyDescent="0.2">
      <c r="A253" s="33" t="s">
        <v>312</v>
      </c>
      <c r="B253" s="61" t="s">
        <v>101</v>
      </c>
      <c r="C253" s="124">
        <f t="shared" si="74"/>
        <v>216.1</v>
      </c>
      <c r="D253" s="125">
        <f t="shared" ref="D253:J254" si="75">D254</f>
        <v>216.1</v>
      </c>
      <c r="E253" s="125">
        <f t="shared" si="75"/>
        <v>138.80000000000001</v>
      </c>
      <c r="F253" s="126">
        <f t="shared" si="75"/>
        <v>0</v>
      </c>
      <c r="G253" s="124">
        <f t="shared" si="37"/>
        <v>213.9</v>
      </c>
      <c r="H253" s="125">
        <f t="shared" si="75"/>
        <v>213.9</v>
      </c>
      <c r="I253" s="125">
        <f t="shared" si="75"/>
        <v>137.30000000000001</v>
      </c>
      <c r="J253" s="126">
        <f t="shared" si="75"/>
        <v>0</v>
      </c>
    </row>
    <row r="254" spans="1:10" ht="25.5" x14ac:dyDescent="0.2">
      <c r="A254" s="33" t="s">
        <v>570</v>
      </c>
      <c r="B254" s="59" t="s">
        <v>124</v>
      </c>
      <c r="C254" s="124">
        <f t="shared" si="74"/>
        <v>216.1</v>
      </c>
      <c r="D254" s="125">
        <f t="shared" si="75"/>
        <v>216.1</v>
      </c>
      <c r="E254" s="125">
        <f t="shared" si="75"/>
        <v>138.80000000000001</v>
      </c>
      <c r="F254" s="126">
        <f t="shared" si="75"/>
        <v>0</v>
      </c>
      <c r="G254" s="124">
        <f t="shared" si="37"/>
        <v>213.9</v>
      </c>
      <c r="H254" s="125">
        <f t="shared" si="75"/>
        <v>213.9</v>
      </c>
      <c r="I254" s="125">
        <f t="shared" si="75"/>
        <v>137.30000000000001</v>
      </c>
      <c r="J254" s="126">
        <f t="shared" si="75"/>
        <v>0</v>
      </c>
    </row>
    <row r="255" spans="1:10" ht="25.5" x14ac:dyDescent="0.2">
      <c r="A255" s="34" t="s">
        <v>571</v>
      </c>
      <c r="B255" s="63" t="s">
        <v>432</v>
      </c>
      <c r="C255" s="127">
        <f t="shared" si="74"/>
        <v>216.1</v>
      </c>
      <c r="D255" s="128">
        <v>216.1</v>
      </c>
      <c r="E255" s="128">
        <v>138.80000000000001</v>
      </c>
      <c r="F255" s="126"/>
      <c r="G255" s="127">
        <f t="shared" si="37"/>
        <v>213.9</v>
      </c>
      <c r="H255" s="128">
        <v>213.9</v>
      </c>
      <c r="I255" s="128">
        <v>137.30000000000001</v>
      </c>
      <c r="J255" s="131"/>
    </row>
    <row r="256" spans="1:10" ht="12.95" customHeight="1" x14ac:dyDescent="0.2">
      <c r="A256" s="33" t="s">
        <v>313</v>
      </c>
      <c r="B256" s="61" t="s">
        <v>99</v>
      </c>
      <c r="C256" s="124">
        <f t="shared" si="74"/>
        <v>906.2</v>
      </c>
      <c r="D256" s="125">
        <f>D257</f>
        <v>906.2</v>
      </c>
      <c r="E256" s="125">
        <f t="shared" ref="E256:F256" si="76">E257</f>
        <v>620.1</v>
      </c>
      <c r="F256" s="125">
        <f t="shared" si="76"/>
        <v>0</v>
      </c>
      <c r="G256" s="124">
        <f t="shared" si="37"/>
        <v>905.1</v>
      </c>
      <c r="H256" s="125">
        <f>H257</f>
        <v>905.1</v>
      </c>
      <c r="I256" s="125">
        <f t="shared" ref="I256:J256" si="77">I257</f>
        <v>620.1</v>
      </c>
      <c r="J256" s="126">
        <f t="shared" si="77"/>
        <v>0</v>
      </c>
    </row>
    <row r="257" spans="1:10" ht="25.5" x14ac:dyDescent="0.2">
      <c r="A257" s="33" t="s">
        <v>314</v>
      </c>
      <c r="B257" s="59" t="s">
        <v>124</v>
      </c>
      <c r="C257" s="124">
        <f t="shared" si="74"/>
        <v>906.2</v>
      </c>
      <c r="D257" s="125">
        <f t="shared" ref="D257:J257" si="78">D258</f>
        <v>906.2</v>
      </c>
      <c r="E257" s="125">
        <f t="shared" si="78"/>
        <v>620.1</v>
      </c>
      <c r="F257" s="126">
        <f t="shared" si="78"/>
        <v>0</v>
      </c>
      <c r="G257" s="124">
        <f t="shared" si="37"/>
        <v>905.1</v>
      </c>
      <c r="H257" s="125">
        <f t="shared" si="78"/>
        <v>905.1</v>
      </c>
      <c r="I257" s="125">
        <f t="shared" si="78"/>
        <v>620.1</v>
      </c>
      <c r="J257" s="126">
        <f t="shared" si="78"/>
        <v>0</v>
      </c>
    </row>
    <row r="258" spans="1:10" ht="25.5" x14ac:dyDescent="0.2">
      <c r="A258" s="34" t="s">
        <v>315</v>
      </c>
      <c r="B258" s="63" t="s">
        <v>432</v>
      </c>
      <c r="C258" s="127">
        <f t="shared" si="74"/>
        <v>906.2</v>
      </c>
      <c r="D258" s="128">
        <v>906.2</v>
      </c>
      <c r="E258" s="128">
        <v>620.1</v>
      </c>
      <c r="F258" s="126"/>
      <c r="G258" s="127">
        <f t="shared" si="37"/>
        <v>905.1</v>
      </c>
      <c r="H258" s="128">
        <v>905.1</v>
      </c>
      <c r="I258" s="128">
        <v>620.1</v>
      </c>
      <c r="J258" s="126"/>
    </row>
    <row r="259" spans="1:10" ht="12.95" customHeight="1" x14ac:dyDescent="0.2">
      <c r="A259" s="33" t="s">
        <v>316</v>
      </c>
      <c r="B259" s="61" t="s">
        <v>102</v>
      </c>
      <c r="C259" s="124">
        <f t="shared" si="74"/>
        <v>706.1</v>
      </c>
      <c r="D259" s="125">
        <f>D260</f>
        <v>692</v>
      </c>
      <c r="E259" s="125">
        <f t="shared" ref="E259:F259" si="79">E260</f>
        <v>464.6</v>
      </c>
      <c r="F259" s="125">
        <f t="shared" si="79"/>
        <v>14.1</v>
      </c>
      <c r="G259" s="124">
        <f t="shared" ref="G259" si="80">H259+J259</f>
        <v>705</v>
      </c>
      <c r="H259" s="125">
        <f>H260</f>
        <v>690.9</v>
      </c>
      <c r="I259" s="125">
        <f t="shared" ref="I259:J259" si="81">I260</f>
        <v>464.6</v>
      </c>
      <c r="J259" s="126">
        <f t="shared" si="81"/>
        <v>14.1</v>
      </c>
    </row>
    <row r="260" spans="1:10" ht="25.5" customHeight="1" x14ac:dyDescent="0.2">
      <c r="A260" s="33" t="s">
        <v>317</v>
      </c>
      <c r="B260" s="59" t="s">
        <v>124</v>
      </c>
      <c r="C260" s="124">
        <f t="shared" si="74"/>
        <v>706.1</v>
      </c>
      <c r="D260" s="125">
        <f t="shared" ref="D260:J260" si="82">D261</f>
        <v>692</v>
      </c>
      <c r="E260" s="125">
        <f t="shared" si="82"/>
        <v>464.6</v>
      </c>
      <c r="F260" s="126">
        <f t="shared" si="82"/>
        <v>14.1</v>
      </c>
      <c r="G260" s="124">
        <f t="shared" ref="G260:G290" si="83">H260+J260</f>
        <v>705</v>
      </c>
      <c r="H260" s="125">
        <f t="shared" si="82"/>
        <v>690.9</v>
      </c>
      <c r="I260" s="125">
        <f t="shared" si="82"/>
        <v>464.6</v>
      </c>
      <c r="J260" s="126">
        <f t="shared" si="82"/>
        <v>14.1</v>
      </c>
    </row>
    <row r="261" spans="1:10" ht="25.5" x14ac:dyDescent="0.2">
      <c r="A261" s="34" t="s">
        <v>318</v>
      </c>
      <c r="B261" s="63" t="s">
        <v>434</v>
      </c>
      <c r="C261" s="127">
        <f t="shared" si="74"/>
        <v>706.1</v>
      </c>
      <c r="D261" s="128">
        <v>692</v>
      </c>
      <c r="E261" s="128">
        <v>464.6</v>
      </c>
      <c r="F261" s="131">
        <v>14.1</v>
      </c>
      <c r="G261" s="127">
        <f t="shared" si="83"/>
        <v>705</v>
      </c>
      <c r="H261" s="128">
        <v>690.9</v>
      </c>
      <c r="I261" s="128">
        <v>464.6</v>
      </c>
      <c r="J261" s="131">
        <v>14.1</v>
      </c>
    </row>
    <row r="262" spans="1:10" ht="12.95" customHeight="1" x14ac:dyDescent="0.2">
      <c r="A262" s="33" t="s">
        <v>319</v>
      </c>
      <c r="B262" s="61" t="s">
        <v>104</v>
      </c>
      <c r="C262" s="124">
        <f t="shared" si="74"/>
        <v>700.7</v>
      </c>
      <c r="D262" s="125">
        <f>D263</f>
        <v>700.7</v>
      </c>
      <c r="E262" s="125">
        <f t="shared" ref="E262:F262" si="84">E263</f>
        <v>485.2</v>
      </c>
      <c r="F262" s="125">
        <f t="shared" si="84"/>
        <v>0</v>
      </c>
      <c r="G262" s="124">
        <f t="shared" si="83"/>
        <v>698.1</v>
      </c>
      <c r="H262" s="125">
        <f>H263</f>
        <v>698.1</v>
      </c>
      <c r="I262" s="125">
        <f t="shared" ref="I262:J262" si="85">I263</f>
        <v>485.2</v>
      </c>
      <c r="J262" s="126">
        <f t="shared" si="85"/>
        <v>0</v>
      </c>
    </row>
    <row r="263" spans="1:10" ht="25.5" x14ac:dyDescent="0.2">
      <c r="A263" s="33" t="s">
        <v>320</v>
      </c>
      <c r="B263" s="59" t="s">
        <v>124</v>
      </c>
      <c r="C263" s="124">
        <f t="shared" si="74"/>
        <v>700.7</v>
      </c>
      <c r="D263" s="125">
        <f t="shared" ref="D263:J263" si="86">D264</f>
        <v>700.7</v>
      </c>
      <c r="E263" s="125">
        <f t="shared" si="86"/>
        <v>485.2</v>
      </c>
      <c r="F263" s="126">
        <f t="shared" si="86"/>
        <v>0</v>
      </c>
      <c r="G263" s="124">
        <f t="shared" si="83"/>
        <v>698.1</v>
      </c>
      <c r="H263" s="125">
        <f t="shared" si="86"/>
        <v>698.1</v>
      </c>
      <c r="I263" s="125">
        <f t="shared" si="86"/>
        <v>485.2</v>
      </c>
      <c r="J263" s="126">
        <f t="shared" si="86"/>
        <v>0</v>
      </c>
    </row>
    <row r="264" spans="1:10" ht="25.5" x14ac:dyDescent="0.2">
      <c r="A264" s="34" t="s">
        <v>321</v>
      </c>
      <c r="B264" s="63" t="s">
        <v>434</v>
      </c>
      <c r="C264" s="127">
        <f t="shared" si="74"/>
        <v>700.7</v>
      </c>
      <c r="D264" s="128">
        <v>700.7</v>
      </c>
      <c r="E264" s="128">
        <v>485.2</v>
      </c>
      <c r="F264" s="131"/>
      <c r="G264" s="127">
        <f t="shared" si="83"/>
        <v>698.1</v>
      </c>
      <c r="H264" s="128">
        <v>698.1</v>
      </c>
      <c r="I264" s="128">
        <v>485.2</v>
      </c>
      <c r="J264" s="131"/>
    </row>
    <row r="265" spans="1:10" ht="12.95" customHeight="1" x14ac:dyDescent="0.2">
      <c r="A265" s="33" t="s">
        <v>322</v>
      </c>
      <c r="B265" s="61" t="s">
        <v>431</v>
      </c>
      <c r="C265" s="124">
        <f t="shared" si="74"/>
        <v>336.3</v>
      </c>
      <c r="D265" s="125">
        <f t="shared" ref="D265:J266" si="87">D266</f>
        <v>329.3</v>
      </c>
      <c r="E265" s="125">
        <f t="shared" si="87"/>
        <v>218.9</v>
      </c>
      <c r="F265" s="126">
        <f t="shared" si="87"/>
        <v>7</v>
      </c>
      <c r="G265" s="124">
        <f t="shared" si="83"/>
        <v>332.5</v>
      </c>
      <c r="H265" s="125">
        <f t="shared" si="87"/>
        <v>325.5</v>
      </c>
      <c r="I265" s="125">
        <f t="shared" si="87"/>
        <v>218.6</v>
      </c>
      <c r="J265" s="126">
        <f t="shared" si="87"/>
        <v>7</v>
      </c>
    </row>
    <row r="266" spans="1:10" ht="25.5" x14ac:dyDescent="0.2">
      <c r="A266" s="33" t="s">
        <v>323</v>
      </c>
      <c r="B266" s="59" t="s">
        <v>124</v>
      </c>
      <c r="C266" s="124">
        <f t="shared" si="74"/>
        <v>336.3</v>
      </c>
      <c r="D266" s="125">
        <f t="shared" si="87"/>
        <v>329.3</v>
      </c>
      <c r="E266" s="125">
        <f t="shared" si="87"/>
        <v>218.9</v>
      </c>
      <c r="F266" s="126">
        <f t="shared" si="87"/>
        <v>7</v>
      </c>
      <c r="G266" s="124">
        <f t="shared" si="83"/>
        <v>332.5</v>
      </c>
      <c r="H266" s="125">
        <f t="shared" si="87"/>
        <v>325.5</v>
      </c>
      <c r="I266" s="125">
        <f t="shared" si="87"/>
        <v>218.6</v>
      </c>
      <c r="J266" s="126">
        <f t="shared" si="87"/>
        <v>7</v>
      </c>
    </row>
    <row r="267" spans="1:10" ht="25.5" x14ac:dyDescent="0.2">
      <c r="A267" s="34" t="s">
        <v>324</v>
      </c>
      <c r="B267" s="63" t="s">
        <v>432</v>
      </c>
      <c r="C267" s="127">
        <f t="shared" si="74"/>
        <v>336.3</v>
      </c>
      <c r="D267" s="128">
        <v>329.3</v>
      </c>
      <c r="E267" s="128">
        <v>218.9</v>
      </c>
      <c r="F267" s="131">
        <v>7</v>
      </c>
      <c r="G267" s="127">
        <f t="shared" si="83"/>
        <v>332.5</v>
      </c>
      <c r="H267" s="128">
        <v>325.5</v>
      </c>
      <c r="I267" s="128">
        <v>218.6</v>
      </c>
      <c r="J267" s="131">
        <v>7</v>
      </c>
    </row>
    <row r="268" spans="1:10" ht="12.95" customHeight="1" x14ac:dyDescent="0.2">
      <c r="A268" s="33" t="s">
        <v>325</v>
      </c>
      <c r="B268" s="61" t="s">
        <v>103</v>
      </c>
      <c r="C268" s="124">
        <f t="shared" si="74"/>
        <v>710.30000000000007</v>
      </c>
      <c r="D268" s="125">
        <f>D269</f>
        <v>708.2</v>
      </c>
      <c r="E268" s="125">
        <f t="shared" ref="E268:F268" si="88">E269</f>
        <v>488.9</v>
      </c>
      <c r="F268" s="125">
        <f t="shared" si="88"/>
        <v>2.1</v>
      </c>
      <c r="G268" s="124">
        <f t="shared" si="83"/>
        <v>707.5</v>
      </c>
      <c r="H268" s="125">
        <f>H269</f>
        <v>705.4</v>
      </c>
      <c r="I268" s="125">
        <f t="shared" ref="I268:J268" si="89">I269</f>
        <v>487.8</v>
      </c>
      <c r="J268" s="126">
        <f t="shared" si="89"/>
        <v>2.1</v>
      </c>
    </row>
    <row r="269" spans="1:10" ht="25.5" x14ac:dyDescent="0.2">
      <c r="A269" s="33" t="s">
        <v>326</v>
      </c>
      <c r="B269" s="59" t="s">
        <v>124</v>
      </c>
      <c r="C269" s="124">
        <f t="shared" si="74"/>
        <v>710.30000000000007</v>
      </c>
      <c r="D269" s="125">
        <f t="shared" ref="D269:J269" si="90">D270</f>
        <v>708.2</v>
      </c>
      <c r="E269" s="125">
        <f t="shared" si="90"/>
        <v>488.9</v>
      </c>
      <c r="F269" s="126">
        <f t="shared" si="90"/>
        <v>2.1</v>
      </c>
      <c r="G269" s="124">
        <f t="shared" si="83"/>
        <v>707.5</v>
      </c>
      <c r="H269" s="125">
        <f t="shared" si="90"/>
        <v>705.4</v>
      </c>
      <c r="I269" s="125">
        <f t="shared" si="90"/>
        <v>487.8</v>
      </c>
      <c r="J269" s="126">
        <f t="shared" si="90"/>
        <v>2.1</v>
      </c>
    </row>
    <row r="270" spans="1:10" ht="25.5" x14ac:dyDescent="0.2">
      <c r="A270" s="34" t="s">
        <v>327</v>
      </c>
      <c r="B270" s="63" t="s">
        <v>434</v>
      </c>
      <c r="C270" s="127">
        <f t="shared" si="74"/>
        <v>710.30000000000007</v>
      </c>
      <c r="D270" s="128">
        <v>708.2</v>
      </c>
      <c r="E270" s="128">
        <v>488.9</v>
      </c>
      <c r="F270" s="131">
        <v>2.1</v>
      </c>
      <c r="G270" s="127">
        <f t="shared" si="83"/>
        <v>707.5</v>
      </c>
      <c r="H270" s="128">
        <v>705.4</v>
      </c>
      <c r="I270" s="128">
        <v>487.8</v>
      </c>
      <c r="J270" s="131">
        <v>2.1</v>
      </c>
    </row>
    <row r="271" spans="1:10" ht="12.95" customHeight="1" x14ac:dyDescent="0.2">
      <c r="A271" s="33" t="s">
        <v>328</v>
      </c>
      <c r="B271" s="61" t="s">
        <v>105</v>
      </c>
      <c r="C271" s="124">
        <f t="shared" si="74"/>
        <v>424</v>
      </c>
      <c r="D271" s="125">
        <f>D272</f>
        <v>424</v>
      </c>
      <c r="E271" s="125">
        <f t="shared" ref="E271:F271" si="91">E272</f>
        <v>290.2</v>
      </c>
      <c r="F271" s="125">
        <f t="shared" si="91"/>
        <v>0</v>
      </c>
      <c r="G271" s="124">
        <f t="shared" si="83"/>
        <v>420.2</v>
      </c>
      <c r="H271" s="125">
        <f>H272</f>
        <v>420.2</v>
      </c>
      <c r="I271" s="125">
        <f t="shared" ref="I271:J271" si="92">I272</f>
        <v>289.89999999999998</v>
      </c>
      <c r="J271" s="126">
        <f t="shared" si="92"/>
        <v>0</v>
      </c>
    </row>
    <row r="272" spans="1:10" ht="25.5" x14ac:dyDescent="0.2">
      <c r="A272" s="33" t="s">
        <v>329</v>
      </c>
      <c r="B272" s="59" t="s">
        <v>124</v>
      </c>
      <c r="C272" s="124">
        <f t="shared" si="74"/>
        <v>424</v>
      </c>
      <c r="D272" s="125">
        <f t="shared" ref="D272:J272" si="93">D273</f>
        <v>424</v>
      </c>
      <c r="E272" s="125">
        <f t="shared" si="93"/>
        <v>290.2</v>
      </c>
      <c r="F272" s="126">
        <f t="shared" si="93"/>
        <v>0</v>
      </c>
      <c r="G272" s="124">
        <f t="shared" si="83"/>
        <v>420.2</v>
      </c>
      <c r="H272" s="125">
        <f t="shared" si="93"/>
        <v>420.2</v>
      </c>
      <c r="I272" s="125">
        <f t="shared" si="93"/>
        <v>289.89999999999998</v>
      </c>
      <c r="J272" s="126">
        <f t="shared" si="93"/>
        <v>0</v>
      </c>
    </row>
    <row r="273" spans="1:10" x14ac:dyDescent="0.2">
      <c r="A273" s="34" t="s">
        <v>330</v>
      </c>
      <c r="B273" s="63" t="s">
        <v>331</v>
      </c>
      <c r="C273" s="127">
        <f t="shared" si="74"/>
        <v>424</v>
      </c>
      <c r="D273" s="128">
        <v>424</v>
      </c>
      <c r="E273" s="128">
        <v>290.2</v>
      </c>
      <c r="F273" s="131"/>
      <c r="G273" s="127">
        <f t="shared" si="83"/>
        <v>420.2</v>
      </c>
      <c r="H273" s="128">
        <v>420.2</v>
      </c>
      <c r="I273" s="128">
        <v>289.89999999999998</v>
      </c>
      <c r="J273" s="131"/>
    </row>
    <row r="274" spans="1:10" ht="12.95" customHeight="1" x14ac:dyDescent="0.2">
      <c r="A274" s="33" t="s">
        <v>332</v>
      </c>
      <c r="B274" s="61" t="s">
        <v>333</v>
      </c>
      <c r="C274" s="124">
        <f>D274+F274</f>
        <v>179.5</v>
      </c>
      <c r="D274" s="125">
        <f>D275</f>
        <v>163.5</v>
      </c>
      <c r="E274" s="125">
        <f t="shared" ref="E274:F274" si="94">E275</f>
        <v>94.2</v>
      </c>
      <c r="F274" s="125">
        <f t="shared" si="94"/>
        <v>16</v>
      </c>
      <c r="G274" s="124">
        <f t="shared" si="83"/>
        <v>164.2</v>
      </c>
      <c r="H274" s="125">
        <f>H275</f>
        <v>149.69999999999999</v>
      </c>
      <c r="I274" s="125">
        <f t="shared" ref="I274:J274" si="95">I275</f>
        <v>91.2</v>
      </c>
      <c r="J274" s="126">
        <f t="shared" si="95"/>
        <v>14.5</v>
      </c>
    </row>
    <row r="275" spans="1:10" ht="25.5" x14ac:dyDescent="0.2">
      <c r="A275" s="33" t="s">
        <v>334</v>
      </c>
      <c r="B275" s="59" t="s">
        <v>124</v>
      </c>
      <c r="C275" s="124">
        <f t="shared" si="74"/>
        <v>179.5</v>
      </c>
      <c r="D275" s="125">
        <f>D276</f>
        <v>163.5</v>
      </c>
      <c r="E275" s="125">
        <f>E276</f>
        <v>94.2</v>
      </c>
      <c r="F275" s="126">
        <f>F276</f>
        <v>16</v>
      </c>
      <c r="G275" s="124">
        <f t="shared" si="83"/>
        <v>164.2</v>
      </c>
      <c r="H275" s="125">
        <f>H276</f>
        <v>149.69999999999999</v>
      </c>
      <c r="I275" s="125">
        <f>I276</f>
        <v>91.2</v>
      </c>
      <c r="J275" s="126">
        <f>J276</f>
        <v>14.5</v>
      </c>
    </row>
    <row r="276" spans="1:10" ht="25.5" x14ac:dyDescent="0.2">
      <c r="A276" s="34" t="s">
        <v>335</v>
      </c>
      <c r="B276" s="63" t="s">
        <v>336</v>
      </c>
      <c r="C276" s="127">
        <f t="shared" si="74"/>
        <v>179.5</v>
      </c>
      <c r="D276" s="128">
        <v>163.5</v>
      </c>
      <c r="E276" s="128">
        <v>94.2</v>
      </c>
      <c r="F276" s="131">
        <v>16</v>
      </c>
      <c r="G276" s="127">
        <f t="shared" si="83"/>
        <v>164.2</v>
      </c>
      <c r="H276" s="128">
        <v>149.69999999999999</v>
      </c>
      <c r="I276" s="128">
        <v>91.2</v>
      </c>
      <c r="J276" s="131">
        <v>14.5</v>
      </c>
    </row>
    <row r="277" spans="1:10" ht="12.95" customHeight="1" x14ac:dyDescent="0.2">
      <c r="A277" s="33" t="s">
        <v>337</v>
      </c>
      <c r="B277" s="61" t="s">
        <v>106</v>
      </c>
      <c r="C277" s="124">
        <f t="shared" si="74"/>
        <v>46.6</v>
      </c>
      <c r="D277" s="125">
        <f>D278</f>
        <v>46.6</v>
      </c>
      <c r="E277" s="125">
        <f t="shared" ref="E277:F277" si="96">E278</f>
        <v>30.1</v>
      </c>
      <c r="F277" s="126">
        <f t="shared" si="96"/>
        <v>0</v>
      </c>
      <c r="G277" s="124">
        <f t="shared" si="83"/>
        <v>43.4</v>
      </c>
      <c r="H277" s="125">
        <f>H278</f>
        <v>43.4</v>
      </c>
      <c r="I277" s="125">
        <f t="shared" ref="I277:J277" si="97">I278</f>
        <v>28.4</v>
      </c>
      <c r="J277" s="126">
        <f t="shared" si="97"/>
        <v>0</v>
      </c>
    </row>
    <row r="278" spans="1:10" ht="25.5" x14ac:dyDescent="0.2">
      <c r="A278" s="33" t="s">
        <v>338</v>
      </c>
      <c r="B278" s="59" t="s">
        <v>124</v>
      </c>
      <c r="C278" s="124">
        <f t="shared" si="74"/>
        <v>46.6</v>
      </c>
      <c r="D278" s="125">
        <f t="shared" ref="D278:J278" si="98">D279</f>
        <v>46.6</v>
      </c>
      <c r="E278" s="125">
        <f t="shared" si="98"/>
        <v>30.1</v>
      </c>
      <c r="F278" s="126">
        <f t="shared" si="98"/>
        <v>0</v>
      </c>
      <c r="G278" s="124">
        <f t="shared" si="83"/>
        <v>43.4</v>
      </c>
      <c r="H278" s="125">
        <f t="shared" si="98"/>
        <v>43.4</v>
      </c>
      <c r="I278" s="125">
        <f t="shared" si="98"/>
        <v>28.4</v>
      </c>
      <c r="J278" s="126">
        <f t="shared" si="98"/>
        <v>0</v>
      </c>
    </row>
    <row r="279" spans="1:10" ht="25.5" x14ac:dyDescent="0.2">
      <c r="A279" s="34" t="s">
        <v>339</v>
      </c>
      <c r="B279" s="63" t="s">
        <v>340</v>
      </c>
      <c r="C279" s="127">
        <f t="shared" si="74"/>
        <v>46.6</v>
      </c>
      <c r="D279" s="128">
        <v>46.6</v>
      </c>
      <c r="E279" s="128">
        <v>30.1</v>
      </c>
      <c r="F279" s="131"/>
      <c r="G279" s="127">
        <f t="shared" si="83"/>
        <v>43.4</v>
      </c>
      <c r="H279" s="128">
        <v>43.4</v>
      </c>
      <c r="I279" s="128">
        <v>28.4</v>
      </c>
      <c r="J279" s="131"/>
    </row>
    <row r="280" spans="1:10" ht="12.95" customHeight="1" x14ac:dyDescent="0.2">
      <c r="A280" s="54" t="s">
        <v>341</v>
      </c>
      <c r="B280" s="69" t="s">
        <v>112</v>
      </c>
      <c r="C280" s="138">
        <f t="shared" si="74"/>
        <v>436.5</v>
      </c>
      <c r="D280" s="139">
        <f t="shared" ref="D280:J280" si="99">D281</f>
        <v>432.7</v>
      </c>
      <c r="E280" s="139">
        <f t="shared" si="99"/>
        <v>278.20000000000005</v>
      </c>
      <c r="F280" s="140">
        <f t="shared" si="99"/>
        <v>3.8</v>
      </c>
      <c r="G280" s="138">
        <f t="shared" si="83"/>
        <v>419</v>
      </c>
      <c r="H280" s="139">
        <f t="shared" si="99"/>
        <v>415.2</v>
      </c>
      <c r="I280" s="139">
        <f t="shared" si="99"/>
        <v>266.40000000000003</v>
      </c>
      <c r="J280" s="140">
        <f t="shared" si="99"/>
        <v>3.8</v>
      </c>
    </row>
    <row r="281" spans="1:10" ht="25.5" x14ac:dyDescent="0.2">
      <c r="A281" s="54" t="s">
        <v>342</v>
      </c>
      <c r="B281" s="70" t="s">
        <v>128</v>
      </c>
      <c r="C281" s="138">
        <f t="shared" si="74"/>
        <v>436.5</v>
      </c>
      <c r="D281" s="139">
        <f>D282+D283</f>
        <v>432.7</v>
      </c>
      <c r="E281" s="139">
        <f t="shared" ref="E281:F281" si="100">E282+E283</f>
        <v>278.20000000000005</v>
      </c>
      <c r="F281" s="140">
        <f t="shared" si="100"/>
        <v>3.8</v>
      </c>
      <c r="G281" s="138">
        <f t="shared" si="83"/>
        <v>419</v>
      </c>
      <c r="H281" s="139">
        <f t="shared" ref="H281:I281" si="101">H282+H283</f>
        <v>415.2</v>
      </c>
      <c r="I281" s="139">
        <f t="shared" si="101"/>
        <v>266.40000000000003</v>
      </c>
      <c r="J281" s="140">
        <f t="shared" ref="J281" si="102">J282+J283</f>
        <v>3.8</v>
      </c>
    </row>
    <row r="282" spans="1:10" ht="25.5" x14ac:dyDescent="0.2">
      <c r="A282" s="55" t="s">
        <v>343</v>
      </c>
      <c r="B282" s="65" t="s">
        <v>344</v>
      </c>
      <c r="C282" s="132">
        <f t="shared" si="74"/>
        <v>430.5</v>
      </c>
      <c r="D282" s="133">
        <v>426.7</v>
      </c>
      <c r="E282" s="133">
        <v>273.60000000000002</v>
      </c>
      <c r="F282" s="134">
        <v>3.8</v>
      </c>
      <c r="G282" s="132">
        <f t="shared" si="83"/>
        <v>413</v>
      </c>
      <c r="H282" s="133">
        <v>409.2</v>
      </c>
      <c r="I282" s="133">
        <v>261.8</v>
      </c>
      <c r="J282" s="134">
        <v>3.8</v>
      </c>
    </row>
    <row r="283" spans="1:10" ht="25.5" x14ac:dyDescent="0.2">
      <c r="A283" s="55" t="s">
        <v>572</v>
      </c>
      <c r="B283" s="65" t="s">
        <v>530</v>
      </c>
      <c r="C283" s="132">
        <f t="shared" si="74"/>
        <v>6</v>
      </c>
      <c r="D283" s="133">
        <v>6</v>
      </c>
      <c r="E283" s="133">
        <v>4.5999999999999996</v>
      </c>
      <c r="F283" s="134"/>
      <c r="G283" s="132">
        <f t="shared" ref="G283" si="103">H283+J283</f>
        <v>6</v>
      </c>
      <c r="H283" s="133">
        <v>6</v>
      </c>
      <c r="I283" s="133">
        <v>4.5999999999999996</v>
      </c>
      <c r="J283" s="134"/>
    </row>
    <row r="284" spans="1:10" ht="12.95" customHeight="1" x14ac:dyDescent="0.2">
      <c r="A284" s="33" t="s">
        <v>462</v>
      </c>
      <c r="B284" s="61" t="s">
        <v>110</v>
      </c>
      <c r="C284" s="142">
        <f t="shared" ref="C284:J288" si="104">C285</f>
        <v>245.70000000000002</v>
      </c>
      <c r="D284" s="125">
        <f t="shared" si="104"/>
        <v>243.9</v>
      </c>
      <c r="E284" s="125">
        <f t="shared" si="104"/>
        <v>164.7</v>
      </c>
      <c r="F284" s="126">
        <f t="shared" si="104"/>
        <v>1.8</v>
      </c>
      <c r="G284" s="124">
        <f t="shared" si="83"/>
        <v>245.70000000000002</v>
      </c>
      <c r="H284" s="125">
        <f t="shared" si="104"/>
        <v>243.9</v>
      </c>
      <c r="I284" s="125">
        <f t="shared" si="104"/>
        <v>164.7</v>
      </c>
      <c r="J284" s="126">
        <f t="shared" si="104"/>
        <v>1.8</v>
      </c>
    </row>
    <row r="285" spans="1:10" ht="25.5" x14ac:dyDescent="0.2">
      <c r="A285" s="33" t="s">
        <v>463</v>
      </c>
      <c r="B285" s="59" t="s">
        <v>128</v>
      </c>
      <c r="C285" s="124">
        <f t="shared" si="74"/>
        <v>245.70000000000002</v>
      </c>
      <c r="D285" s="125">
        <f>D286</f>
        <v>243.9</v>
      </c>
      <c r="E285" s="125">
        <f>E286</f>
        <v>164.7</v>
      </c>
      <c r="F285" s="126">
        <f>F286</f>
        <v>1.8</v>
      </c>
      <c r="G285" s="124">
        <f t="shared" si="83"/>
        <v>245.70000000000002</v>
      </c>
      <c r="H285" s="125">
        <f>H286</f>
        <v>243.9</v>
      </c>
      <c r="I285" s="125">
        <f t="shared" si="104"/>
        <v>164.7</v>
      </c>
      <c r="J285" s="126">
        <f t="shared" si="104"/>
        <v>1.8</v>
      </c>
    </row>
    <row r="286" spans="1:10" ht="15" customHeight="1" x14ac:dyDescent="0.2">
      <c r="A286" s="35" t="s">
        <v>464</v>
      </c>
      <c r="B286" s="71" t="s">
        <v>347</v>
      </c>
      <c r="C286" s="143">
        <f t="shared" si="74"/>
        <v>245.70000000000002</v>
      </c>
      <c r="D286" s="144">
        <v>243.9</v>
      </c>
      <c r="E286" s="144">
        <v>164.7</v>
      </c>
      <c r="F286" s="145">
        <v>1.8</v>
      </c>
      <c r="G286" s="143">
        <f t="shared" si="83"/>
        <v>245.70000000000002</v>
      </c>
      <c r="H286" s="144">
        <v>243.9</v>
      </c>
      <c r="I286" s="144">
        <v>164.7</v>
      </c>
      <c r="J286" s="145">
        <v>1.8</v>
      </c>
    </row>
    <row r="287" spans="1:10" ht="15" customHeight="1" x14ac:dyDescent="0.2">
      <c r="A287" s="33" t="s">
        <v>573</v>
      </c>
      <c r="B287" s="61" t="s">
        <v>493</v>
      </c>
      <c r="C287" s="142">
        <f t="shared" si="104"/>
        <v>234.7</v>
      </c>
      <c r="D287" s="125">
        <f t="shared" si="104"/>
        <v>234.7</v>
      </c>
      <c r="E287" s="125">
        <f t="shared" si="104"/>
        <v>155.9</v>
      </c>
      <c r="F287" s="126">
        <f t="shared" si="104"/>
        <v>0</v>
      </c>
      <c r="G287" s="124">
        <f t="shared" ref="G287:G289" si="105">H287+J287</f>
        <v>234.7</v>
      </c>
      <c r="H287" s="125">
        <f t="shared" si="104"/>
        <v>234.7</v>
      </c>
      <c r="I287" s="125">
        <f t="shared" si="104"/>
        <v>155.9</v>
      </c>
      <c r="J287" s="126">
        <f t="shared" si="104"/>
        <v>0</v>
      </c>
    </row>
    <row r="288" spans="1:10" ht="29.25" customHeight="1" x14ac:dyDescent="0.2">
      <c r="A288" s="33" t="s">
        <v>345</v>
      </c>
      <c r="B288" s="59" t="s">
        <v>121</v>
      </c>
      <c r="C288" s="124">
        <f t="shared" ref="C288:C289" si="106">D288+F288</f>
        <v>234.7</v>
      </c>
      <c r="D288" s="125">
        <f>D289</f>
        <v>234.7</v>
      </c>
      <c r="E288" s="125">
        <f>E289</f>
        <v>155.9</v>
      </c>
      <c r="F288" s="126">
        <f>F289</f>
        <v>0</v>
      </c>
      <c r="G288" s="124">
        <f t="shared" si="105"/>
        <v>234.7</v>
      </c>
      <c r="H288" s="125">
        <f>H289</f>
        <v>234.7</v>
      </c>
      <c r="I288" s="125">
        <f t="shared" si="104"/>
        <v>155.9</v>
      </c>
      <c r="J288" s="126">
        <f t="shared" si="104"/>
        <v>0</v>
      </c>
    </row>
    <row r="289" spans="1:10" ht="15" customHeight="1" thickBot="1" x14ac:dyDescent="0.25">
      <c r="A289" s="35" t="s">
        <v>346</v>
      </c>
      <c r="B289" s="71" t="s">
        <v>494</v>
      </c>
      <c r="C289" s="153">
        <f t="shared" si="106"/>
        <v>234.7</v>
      </c>
      <c r="D289" s="154">
        <v>234.7</v>
      </c>
      <c r="E289" s="154">
        <v>155.9</v>
      </c>
      <c r="F289" s="155"/>
      <c r="G289" s="143">
        <f t="shared" si="105"/>
        <v>234.7</v>
      </c>
      <c r="H289" s="144">
        <v>234.7</v>
      </c>
      <c r="I289" s="144">
        <v>155.9</v>
      </c>
      <c r="J289" s="145"/>
    </row>
    <row r="290" spans="1:10" ht="19.5" customHeight="1" thickBot="1" x14ac:dyDescent="0.25">
      <c r="A290" s="36"/>
      <c r="B290" s="72" t="s">
        <v>83</v>
      </c>
      <c r="C290" s="146">
        <f t="shared" si="74"/>
        <v>16956.400000000005</v>
      </c>
      <c r="D290" s="147">
        <f>D13+D16+D102+D108+D121+D134+D147+D160+D173+D184+D196+D209+D222+D226+D229+D232+D235+D238+D241+D244+D247+D250+D253+D256+D259+D262+D265+D268+D271+D274+D277+D280+D284+D287</f>
        <v>14908.900000000005</v>
      </c>
      <c r="E290" s="147">
        <f>E13+E16+E102+E108+E121+E134+E147+E160+E173+E184+E196+E209+E222+E226+E229+E232+E235+E238+E241+E244+E247+E250+E253+E256+E259+E262+E265+E268+E271+E274+E277+E280+E284+E287</f>
        <v>6806.0999999999995</v>
      </c>
      <c r="F290" s="147">
        <f>F13+F16+F102+F108+F121+F134+F147+F160+F173+F184+F196+F209+F222+F226+F229+F232+F235+F238+F241+F244+F247+F250+F253+F256+F259+F262+F265+F268+F271+F274+F277+F280+F284+F287</f>
        <v>2047.4999999999998</v>
      </c>
      <c r="G290" s="146">
        <f t="shared" si="83"/>
        <v>16015.500000000005</v>
      </c>
      <c r="H290" s="147">
        <f>H13+H16+H102+H108+H121+H134+H147+H160+H173+H184+H196+H209+H222+H226+H229+H232+H235+H238+H241+H244+H247+H250+H253+H256+H259+H262+H265+H268+H271+H274+H277+H280+H284+H287</f>
        <v>14222.400000000005</v>
      </c>
      <c r="I290" s="147">
        <f>I13+I16+I102+I108+I121+I134+I147+I160+I173+I184+I196+I209+I222+I226+I229+I232+I235+I238+I241+I244+I247+I250+I253+I256+I259+I262+I265+I268+I271+I274+I277+I280+I284+I287</f>
        <v>6770.0999999999995</v>
      </c>
      <c r="J290" s="156">
        <f>J13+J16+J102+J108+J121+J134+J147+J160+J173+J184+J196+J209+J222+J226+J229+J232+J235+J238+J241+J244+J247+J250+J253+J256+J259+J262+J265+J268+J271+J274+J277+J280+J284+J287</f>
        <v>1793.0999999999997</v>
      </c>
    </row>
    <row r="291" spans="1:10" ht="15" customHeight="1" x14ac:dyDescent="0.2">
      <c r="A291" s="222" t="s">
        <v>348</v>
      </c>
      <c r="B291" s="222"/>
      <c r="C291" s="222"/>
      <c r="D291" s="222"/>
      <c r="E291" s="222"/>
      <c r="F291" s="222"/>
      <c r="G291" s="222"/>
      <c r="H291" s="222"/>
      <c r="I291" s="222"/>
      <c r="J291" s="222"/>
    </row>
    <row r="292" spans="1:10" x14ac:dyDescent="0.2">
      <c r="B292" s="37"/>
      <c r="C292" s="38"/>
      <c r="D292" s="38"/>
      <c r="E292" s="38"/>
      <c r="F292" s="38"/>
    </row>
    <row r="293" spans="1:10" x14ac:dyDescent="0.2">
      <c r="B293" s="37"/>
      <c r="C293" s="38"/>
      <c r="D293" s="38"/>
      <c r="E293" s="38"/>
      <c r="F293" s="38"/>
    </row>
    <row r="294" spans="1:10" x14ac:dyDescent="0.2">
      <c r="B294" s="37"/>
      <c r="C294" s="38"/>
      <c r="D294" s="38"/>
      <c r="E294" s="38"/>
      <c r="F294" s="38"/>
    </row>
    <row r="295" spans="1:10" x14ac:dyDescent="0.2">
      <c r="B295" s="37"/>
      <c r="C295" s="38"/>
      <c r="D295" s="38"/>
      <c r="E295" s="38"/>
      <c r="F295" s="38"/>
    </row>
    <row r="296" spans="1:10" x14ac:dyDescent="0.2">
      <c r="B296" s="37"/>
      <c r="C296" s="38"/>
      <c r="D296" s="38"/>
      <c r="E296" s="38"/>
      <c r="F296" s="38"/>
    </row>
    <row r="297" spans="1:10" x14ac:dyDescent="0.2">
      <c r="B297" s="37"/>
      <c r="C297" s="38"/>
      <c r="D297" s="38"/>
      <c r="E297" s="38"/>
      <c r="F297" s="38"/>
    </row>
    <row r="298" spans="1:10" x14ac:dyDescent="0.2">
      <c r="B298" s="37"/>
      <c r="C298" s="38"/>
      <c r="D298" s="38"/>
      <c r="E298" s="38"/>
      <c r="F298" s="38"/>
    </row>
    <row r="299" spans="1:10" x14ac:dyDescent="0.2">
      <c r="B299" s="37"/>
      <c r="C299" s="38"/>
      <c r="D299" s="38"/>
      <c r="E299" s="38"/>
      <c r="F299" s="38"/>
    </row>
    <row r="300" spans="1:10" ht="15" x14ac:dyDescent="0.25">
      <c r="A300" s="40" t="s">
        <v>375</v>
      </c>
      <c r="B300" s="37"/>
      <c r="C300" s="38"/>
      <c r="D300" s="38"/>
      <c r="E300" s="38"/>
      <c r="F300" s="38"/>
    </row>
    <row r="301" spans="1:10" x14ac:dyDescent="0.2">
      <c r="B301" s="37"/>
      <c r="C301" s="38"/>
      <c r="D301" s="38"/>
      <c r="E301" s="38"/>
      <c r="F301" s="38"/>
    </row>
    <row r="302" spans="1:10" x14ac:dyDescent="0.2">
      <c r="B302" s="37"/>
      <c r="C302" s="38"/>
      <c r="D302" s="38"/>
      <c r="E302" s="38"/>
      <c r="F302" s="38"/>
    </row>
    <row r="303" spans="1:10" x14ac:dyDescent="0.2">
      <c r="B303" s="37"/>
      <c r="C303" s="38"/>
      <c r="D303" s="38"/>
      <c r="E303" s="38"/>
      <c r="F303" s="38"/>
    </row>
    <row r="304" spans="1:10" x14ac:dyDescent="0.2">
      <c r="B304" s="37"/>
      <c r="C304" s="38"/>
      <c r="D304" s="38"/>
      <c r="E304" s="38"/>
      <c r="F304" s="38"/>
    </row>
    <row r="305" spans="1:9" x14ac:dyDescent="0.2">
      <c r="B305" s="37"/>
      <c r="C305" s="38"/>
      <c r="D305" s="38"/>
      <c r="E305" s="38"/>
      <c r="F305" s="38"/>
    </row>
    <row r="306" spans="1:9" x14ac:dyDescent="0.2">
      <c r="B306" s="37"/>
      <c r="C306" s="38"/>
      <c r="D306" s="38"/>
      <c r="E306" s="38"/>
      <c r="F306" s="38"/>
    </row>
    <row r="307" spans="1:9" x14ac:dyDescent="0.2">
      <c r="B307" s="37"/>
      <c r="C307" s="38"/>
      <c r="D307" s="38"/>
      <c r="E307" s="38"/>
      <c r="F307" s="38"/>
    </row>
    <row r="308" spans="1:9" x14ac:dyDescent="0.2">
      <c r="B308" s="37"/>
      <c r="C308" s="38"/>
      <c r="D308" s="38"/>
      <c r="E308" s="38"/>
      <c r="F308" s="38"/>
    </row>
    <row r="309" spans="1:9" ht="15" x14ac:dyDescent="0.25">
      <c r="A309" s="40"/>
      <c r="B309" s="37"/>
      <c r="C309" s="38"/>
      <c r="D309" s="38"/>
      <c r="E309" s="38"/>
      <c r="F309" s="38"/>
    </row>
    <row r="310" spans="1:9" x14ac:dyDescent="0.2">
      <c r="B310" s="37"/>
      <c r="C310" s="38"/>
      <c r="D310" s="38"/>
      <c r="E310" s="38"/>
      <c r="F310" s="38"/>
      <c r="H310" s="75"/>
    </row>
    <row r="311" spans="1:9" x14ac:dyDescent="0.2">
      <c r="D311" s="75"/>
      <c r="E311" s="75"/>
      <c r="F311" s="75"/>
      <c r="G311" s="75"/>
      <c r="H311" s="75"/>
      <c r="I311" s="75"/>
    </row>
    <row r="312" spans="1:9" x14ac:dyDescent="0.2">
      <c r="C312" s="39"/>
      <c r="D312" s="39"/>
      <c r="E312" s="39"/>
      <c r="F312" s="39"/>
    </row>
  </sheetData>
  <mergeCells count="19">
    <mergeCell ref="A291:J291"/>
    <mergeCell ref="F1:H1"/>
    <mergeCell ref="F2:I2"/>
    <mergeCell ref="F3:K3"/>
    <mergeCell ref="A5:J5"/>
    <mergeCell ref="I7:J7"/>
    <mergeCell ref="E7:F7"/>
    <mergeCell ref="C9:C11"/>
    <mergeCell ref="D9:F9"/>
    <mergeCell ref="D10:E10"/>
    <mergeCell ref="F10:F11"/>
    <mergeCell ref="B8:B11"/>
    <mergeCell ref="A8:A11"/>
    <mergeCell ref="G9:G11"/>
    <mergeCell ref="H9:J9"/>
    <mergeCell ref="H10:I10"/>
    <mergeCell ref="J10:J11"/>
    <mergeCell ref="C8:F8"/>
    <mergeCell ref="G8:J8"/>
  </mergeCells>
  <phoneticPr fontId="0" type="noConversion"/>
  <printOptions horizontalCentered="1"/>
  <pageMargins left="0.78740157480314965" right="0.78740157480314965" top="1.1811023622047245" bottom="0.39370078740157483" header="0.51181102362204722" footer="0.51181102362204722"/>
  <pageSetup paperSize="9" scale="85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showZeros="0" topLeftCell="A28" zoomScaleNormal="100" workbookViewId="0">
      <selection activeCell="R10" sqref="R10"/>
    </sheetView>
  </sheetViews>
  <sheetFormatPr defaultRowHeight="15" x14ac:dyDescent="0.25"/>
  <cols>
    <col min="1" max="1" width="3.85546875" style="1" customWidth="1"/>
    <col min="2" max="2" width="31.7109375" style="1" customWidth="1"/>
    <col min="3" max="14" width="8.7109375" style="1" customWidth="1"/>
    <col min="15" max="16384" width="9.140625" style="1"/>
  </cols>
  <sheetData>
    <row r="1" spans="1:14" ht="15.75" x14ac:dyDescent="0.25">
      <c r="C1" s="40"/>
      <c r="D1" s="40"/>
      <c r="E1" s="40"/>
      <c r="F1" s="40"/>
      <c r="G1" s="40"/>
      <c r="H1" s="40"/>
      <c r="I1" s="221" t="s">
        <v>113</v>
      </c>
      <c r="J1" s="221"/>
      <c r="K1" s="221"/>
      <c r="L1" s="223"/>
      <c r="M1" s="223"/>
      <c r="N1" s="223"/>
    </row>
    <row r="2" spans="1:14" ht="15.75" x14ac:dyDescent="0.25">
      <c r="C2" s="41"/>
      <c r="D2" s="41"/>
      <c r="E2" s="41"/>
      <c r="F2" s="41"/>
      <c r="G2" s="41"/>
      <c r="H2" s="41"/>
      <c r="I2" s="221" t="s">
        <v>114</v>
      </c>
      <c r="J2" s="221"/>
      <c r="K2" s="221"/>
      <c r="L2" s="221"/>
      <c r="M2" s="221"/>
      <c r="N2" s="223"/>
    </row>
    <row r="3" spans="1:14" ht="15.75" x14ac:dyDescent="0.25">
      <c r="C3" s="41"/>
      <c r="D3" s="41"/>
      <c r="E3" s="41"/>
      <c r="F3" s="41"/>
      <c r="G3" s="41"/>
      <c r="H3" s="41"/>
      <c r="I3" s="221" t="s">
        <v>587</v>
      </c>
      <c r="J3" s="221"/>
      <c r="K3" s="221"/>
      <c r="L3" s="221"/>
      <c r="M3" s="221"/>
      <c r="N3" s="221"/>
    </row>
    <row r="4" spans="1:14" x14ac:dyDescent="0.25">
      <c r="C4" s="41"/>
      <c r="D4" s="41"/>
      <c r="E4" s="41"/>
      <c r="F4" s="41"/>
      <c r="G4" s="41"/>
      <c r="H4" s="41"/>
    </row>
    <row r="5" spans="1:14" ht="18" customHeight="1" x14ac:dyDescent="0.25">
      <c r="A5" s="224" t="s">
        <v>502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7" spans="1:14" ht="15.75" thickBot="1" x14ac:dyDescent="0.3">
      <c r="M7" s="202" t="s">
        <v>468</v>
      </c>
      <c r="N7" s="202"/>
    </row>
    <row r="8" spans="1:14" ht="45" customHeight="1" x14ac:dyDescent="0.25">
      <c r="A8" s="203" t="s">
        <v>2</v>
      </c>
      <c r="B8" s="206" t="s">
        <v>85</v>
      </c>
      <c r="C8" s="207" t="s">
        <v>111</v>
      </c>
      <c r="D8" s="208"/>
      <c r="E8" s="208"/>
      <c r="F8" s="208"/>
      <c r="G8" s="208"/>
      <c r="H8" s="209"/>
      <c r="I8" s="212" t="s">
        <v>66</v>
      </c>
      <c r="J8" s="213"/>
      <c r="K8" s="213"/>
      <c r="L8" s="213"/>
      <c r="M8" s="213"/>
      <c r="N8" s="214"/>
    </row>
    <row r="9" spans="1:14" ht="30" customHeight="1" x14ac:dyDescent="0.25">
      <c r="A9" s="203"/>
      <c r="B9" s="206"/>
      <c r="C9" s="205" t="s">
        <v>408</v>
      </c>
      <c r="D9" s="203" t="s">
        <v>409</v>
      </c>
      <c r="E9" s="203"/>
      <c r="F9" s="204" t="s">
        <v>421</v>
      </c>
      <c r="G9" s="204" t="s">
        <v>410</v>
      </c>
      <c r="H9" s="210" t="s">
        <v>576</v>
      </c>
      <c r="I9" s="205" t="s">
        <v>408</v>
      </c>
      <c r="J9" s="203" t="s">
        <v>409</v>
      </c>
      <c r="K9" s="203"/>
      <c r="L9" s="204" t="s">
        <v>422</v>
      </c>
      <c r="M9" s="204" t="s">
        <v>410</v>
      </c>
      <c r="N9" s="201" t="s">
        <v>576</v>
      </c>
    </row>
    <row r="10" spans="1:14" ht="104.25" customHeight="1" x14ac:dyDescent="0.25">
      <c r="A10" s="203"/>
      <c r="B10" s="206"/>
      <c r="C10" s="205"/>
      <c r="D10" s="83" t="s">
        <v>574</v>
      </c>
      <c r="E10" s="83" t="s">
        <v>575</v>
      </c>
      <c r="F10" s="204"/>
      <c r="G10" s="204"/>
      <c r="H10" s="211"/>
      <c r="I10" s="205"/>
      <c r="J10" s="83" t="s">
        <v>574</v>
      </c>
      <c r="K10" s="83" t="s">
        <v>575</v>
      </c>
      <c r="L10" s="204"/>
      <c r="M10" s="204"/>
      <c r="N10" s="201"/>
    </row>
    <row r="11" spans="1:14" ht="9.75" customHeight="1" x14ac:dyDescent="0.25">
      <c r="A11" s="87">
        <v>1</v>
      </c>
      <c r="B11" s="88">
        <v>2</v>
      </c>
      <c r="C11" s="89">
        <v>3</v>
      </c>
      <c r="D11" s="87">
        <v>4</v>
      </c>
      <c r="E11" s="87">
        <v>5</v>
      </c>
      <c r="F11" s="87">
        <v>6</v>
      </c>
      <c r="G11" s="87">
        <v>7</v>
      </c>
      <c r="H11" s="90">
        <v>8</v>
      </c>
      <c r="I11" s="91">
        <v>9</v>
      </c>
      <c r="J11" s="92">
        <v>10</v>
      </c>
      <c r="K11" s="92">
        <v>11</v>
      </c>
      <c r="L11" s="92">
        <v>12</v>
      </c>
      <c r="M11" s="92">
        <v>13</v>
      </c>
      <c r="N11" s="93">
        <v>14</v>
      </c>
    </row>
    <row r="12" spans="1:14" x14ac:dyDescent="0.25">
      <c r="A12" s="94" t="s">
        <v>119</v>
      </c>
      <c r="B12" s="81" t="s">
        <v>98</v>
      </c>
      <c r="C12" s="157"/>
      <c r="D12" s="158"/>
      <c r="E12" s="158"/>
      <c r="F12" s="158">
        <f>C12-D12-E12</f>
        <v>0</v>
      </c>
      <c r="G12" s="158"/>
      <c r="H12" s="159">
        <f t="shared" ref="H12:H35" si="0">D12+E12-G12</f>
        <v>0</v>
      </c>
      <c r="I12" s="160">
        <v>10.5</v>
      </c>
      <c r="J12" s="161">
        <v>4.8</v>
      </c>
      <c r="K12" s="161">
        <v>4.3</v>
      </c>
      <c r="L12" s="161">
        <f>I12-J12-K12</f>
        <v>1.4000000000000004</v>
      </c>
      <c r="M12" s="161">
        <v>8</v>
      </c>
      <c r="N12" s="159">
        <f t="shared" ref="N12:N32" si="1">J12+K12-M12</f>
        <v>1.0999999999999996</v>
      </c>
    </row>
    <row r="13" spans="1:14" x14ac:dyDescent="0.25">
      <c r="A13" s="95" t="s">
        <v>122</v>
      </c>
      <c r="B13" s="82" t="s">
        <v>91</v>
      </c>
      <c r="C13" s="160"/>
      <c r="D13" s="161"/>
      <c r="E13" s="161"/>
      <c r="F13" s="161">
        <f t="shared" ref="F13:F18" si="2">C13-D13-E13</f>
        <v>0</v>
      </c>
      <c r="G13" s="161"/>
      <c r="H13" s="159">
        <f t="shared" si="0"/>
        <v>0</v>
      </c>
      <c r="I13" s="160">
        <v>2.8</v>
      </c>
      <c r="J13" s="161">
        <v>0.6</v>
      </c>
      <c r="K13" s="161">
        <v>1.5</v>
      </c>
      <c r="L13" s="161">
        <f t="shared" ref="L13:L18" si="3">I13-J13-K13</f>
        <v>0.69999999999999973</v>
      </c>
      <c r="M13" s="161">
        <v>0.8</v>
      </c>
      <c r="N13" s="159">
        <f t="shared" si="1"/>
        <v>1.3</v>
      </c>
    </row>
    <row r="14" spans="1:14" x14ac:dyDescent="0.25">
      <c r="A14" s="95" t="s">
        <v>212</v>
      </c>
      <c r="B14" s="82" t="s">
        <v>92</v>
      </c>
      <c r="C14" s="160"/>
      <c r="D14" s="161"/>
      <c r="E14" s="161"/>
      <c r="F14" s="161">
        <f t="shared" si="2"/>
        <v>0</v>
      </c>
      <c r="G14" s="161"/>
      <c r="H14" s="159">
        <f t="shared" si="0"/>
        <v>0</v>
      </c>
      <c r="I14" s="160">
        <v>0.2</v>
      </c>
      <c r="J14" s="161">
        <v>0.1</v>
      </c>
      <c r="K14" s="161">
        <v>0.1</v>
      </c>
      <c r="L14" s="161">
        <f t="shared" si="3"/>
        <v>0</v>
      </c>
      <c r="M14" s="161"/>
      <c r="N14" s="159">
        <f t="shared" si="1"/>
        <v>0.2</v>
      </c>
    </row>
    <row r="15" spans="1:14" x14ac:dyDescent="0.25">
      <c r="A15" s="95" t="s">
        <v>222</v>
      </c>
      <c r="B15" s="82" t="s">
        <v>93</v>
      </c>
      <c r="C15" s="160"/>
      <c r="D15" s="161"/>
      <c r="E15" s="161"/>
      <c r="F15" s="161">
        <f t="shared" si="2"/>
        <v>0</v>
      </c>
      <c r="G15" s="161"/>
      <c r="H15" s="159">
        <f t="shared" si="0"/>
        <v>0</v>
      </c>
      <c r="I15" s="160">
        <v>1</v>
      </c>
      <c r="J15" s="161">
        <v>0.2</v>
      </c>
      <c r="K15" s="161">
        <v>0.7</v>
      </c>
      <c r="L15" s="161">
        <f t="shared" si="3"/>
        <v>0.10000000000000009</v>
      </c>
      <c r="M15" s="161">
        <v>0.7</v>
      </c>
      <c r="N15" s="159">
        <f t="shared" si="1"/>
        <v>0.19999999999999996</v>
      </c>
    </row>
    <row r="16" spans="1:14" x14ac:dyDescent="0.25">
      <c r="A16" s="95" t="s">
        <v>231</v>
      </c>
      <c r="B16" s="82" t="s">
        <v>94</v>
      </c>
      <c r="C16" s="160"/>
      <c r="D16" s="161"/>
      <c r="E16" s="161"/>
      <c r="F16" s="161">
        <f t="shared" si="2"/>
        <v>0</v>
      </c>
      <c r="G16" s="161"/>
      <c r="H16" s="159">
        <f t="shared" si="0"/>
        <v>0</v>
      </c>
      <c r="I16" s="160">
        <v>2.1</v>
      </c>
      <c r="J16" s="161">
        <v>0.9</v>
      </c>
      <c r="K16" s="161">
        <v>1</v>
      </c>
      <c r="L16" s="161">
        <f t="shared" si="3"/>
        <v>0.20000000000000018</v>
      </c>
      <c r="M16" s="161">
        <v>0</v>
      </c>
      <c r="N16" s="159">
        <f t="shared" si="1"/>
        <v>1.9</v>
      </c>
    </row>
    <row r="17" spans="1:14" x14ac:dyDescent="0.25">
      <c r="A17" s="95" t="s">
        <v>238</v>
      </c>
      <c r="B17" s="82" t="s">
        <v>96</v>
      </c>
      <c r="C17" s="160"/>
      <c r="D17" s="161"/>
      <c r="E17" s="161"/>
      <c r="F17" s="161">
        <f t="shared" si="2"/>
        <v>0</v>
      </c>
      <c r="G17" s="161"/>
      <c r="H17" s="159">
        <f t="shared" si="0"/>
        <v>0</v>
      </c>
      <c r="I17" s="160">
        <v>24.7</v>
      </c>
      <c r="J17" s="161">
        <v>7.6</v>
      </c>
      <c r="K17" s="161">
        <v>15.2</v>
      </c>
      <c r="L17" s="161">
        <f t="shared" si="3"/>
        <v>1.9000000000000021</v>
      </c>
      <c r="M17" s="161">
        <v>5.3</v>
      </c>
      <c r="N17" s="159">
        <f t="shared" si="1"/>
        <v>17.499999999999996</v>
      </c>
    </row>
    <row r="18" spans="1:14" x14ac:dyDescent="0.25">
      <c r="A18" s="95" t="s">
        <v>245</v>
      </c>
      <c r="B18" s="82" t="s">
        <v>95</v>
      </c>
      <c r="C18" s="160"/>
      <c r="D18" s="161"/>
      <c r="E18" s="161"/>
      <c r="F18" s="161">
        <f t="shared" si="2"/>
        <v>0</v>
      </c>
      <c r="G18" s="161"/>
      <c r="H18" s="159">
        <f t="shared" si="0"/>
        <v>0</v>
      </c>
      <c r="I18" s="160">
        <v>1.2</v>
      </c>
      <c r="J18" s="161">
        <v>0.5</v>
      </c>
      <c r="K18" s="161">
        <v>0.2</v>
      </c>
      <c r="L18" s="161">
        <f t="shared" si="3"/>
        <v>0.49999999999999994</v>
      </c>
      <c r="M18" s="161">
        <v>0.6</v>
      </c>
      <c r="N18" s="159">
        <f t="shared" si="1"/>
        <v>9.9999999999999978E-2</v>
      </c>
    </row>
    <row r="19" spans="1:14" ht="15" customHeight="1" x14ac:dyDescent="0.25">
      <c r="A19" s="95" t="s">
        <v>252</v>
      </c>
      <c r="B19" s="82" t="s">
        <v>108</v>
      </c>
      <c r="C19" s="160">
        <v>3.4</v>
      </c>
      <c r="D19" s="161">
        <v>0.7</v>
      </c>
      <c r="E19" s="161">
        <v>1.4</v>
      </c>
      <c r="F19" s="161">
        <f>C19-D19-E19</f>
        <v>1.3000000000000003</v>
      </c>
      <c r="G19" s="161"/>
      <c r="H19" s="159">
        <f t="shared" si="0"/>
        <v>2.0999999999999996</v>
      </c>
      <c r="I19" s="160"/>
      <c r="J19" s="161"/>
      <c r="K19" s="161"/>
      <c r="L19" s="161"/>
      <c r="M19" s="161"/>
      <c r="N19" s="159"/>
    </row>
    <row r="20" spans="1:14" ht="15" customHeight="1" x14ac:dyDescent="0.25">
      <c r="A20" s="95" t="s">
        <v>259</v>
      </c>
      <c r="B20" s="82" t="s">
        <v>413</v>
      </c>
      <c r="C20" s="160">
        <v>14.1</v>
      </c>
      <c r="D20" s="161">
        <v>10.6</v>
      </c>
      <c r="E20" s="161">
        <v>4.0999999999999996</v>
      </c>
      <c r="F20" s="161">
        <f t="shared" ref="F20:F35" si="4">C20-D20-E20</f>
        <v>-0.59999999999999964</v>
      </c>
      <c r="G20" s="161">
        <v>6.7</v>
      </c>
      <c r="H20" s="159">
        <f t="shared" si="0"/>
        <v>7.9999999999999991</v>
      </c>
      <c r="I20" s="160"/>
      <c r="J20" s="161"/>
      <c r="K20" s="161"/>
      <c r="L20" s="161"/>
      <c r="M20" s="161"/>
      <c r="N20" s="159"/>
    </row>
    <row r="21" spans="1:14" x14ac:dyDescent="0.25">
      <c r="A21" s="95" t="s">
        <v>266</v>
      </c>
      <c r="B21" s="82" t="s">
        <v>109</v>
      </c>
      <c r="C21" s="160">
        <v>0.3</v>
      </c>
      <c r="D21" s="161">
        <v>0.2</v>
      </c>
      <c r="E21" s="161">
        <v>0.1</v>
      </c>
      <c r="F21" s="161">
        <f t="shared" si="4"/>
        <v>0</v>
      </c>
      <c r="G21" s="161">
        <v>0.1</v>
      </c>
      <c r="H21" s="159">
        <f t="shared" si="0"/>
        <v>0.20000000000000004</v>
      </c>
      <c r="I21" s="160"/>
      <c r="J21" s="161"/>
      <c r="K21" s="161"/>
      <c r="L21" s="161">
        <f t="shared" ref="L21:L35" si="5">I21-J21-K21</f>
        <v>0</v>
      </c>
      <c r="M21" s="161"/>
      <c r="N21" s="159">
        <f t="shared" si="1"/>
        <v>0</v>
      </c>
    </row>
    <row r="22" spans="1:14" ht="30" customHeight="1" x14ac:dyDescent="0.25">
      <c r="A22" s="95" t="s">
        <v>272</v>
      </c>
      <c r="B22" s="82" t="s">
        <v>107</v>
      </c>
      <c r="C22" s="160">
        <v>6.3</v>
      </c>
      <c r="D22" s="161">
        <v>6</v>
      </c>
      <c r="E22" s="161">
        <v>0.3</v>
      </c>
      <c r="F22" s="161">
        <f t="shared" si="4"/>
        <v>0</v>
      </c>
      <c r="G22" s="161">
        <v>5</v>
      </c>
      <c r="H22" s="159">
        <f t="shared" si="0"/>
        <v>1.2999999999999998</v>
      </c>
      <c r="I22" s="160"/>
      <c r="J22" s="161"/>
      <c r="K22" s="161"/>
      <c r="L22" s="161">
        <f t="shared" si="5"/>
        <v>0</v>
      </c>
      <c r="M22" s="161"/>
      <c r="N22" s="159">
        <f t="shared" si="1"/>
        <v>0</v>
      </c>
    </row>
    <row r="23" spans="1:14" s="98" customFormat="1" ht="15" customHeight="1" x14ac:dyDescent="0.25">
      <c r="A23" s="95" t="s">
        <v>279</v>
      </c>
      <c r="B23" s="82" t="s">
        <v>435</v>
      </c>
      <c r="C23" s="160">
        <v>6.5</v>
      </c>
      <c r="D23" s="161">
        <v>1.7</v>
      </c>
      <c r="E23" s="161">
        <v>0.5</v>
      </c>
      <c r="F23" s="161">
        <f t="shared" si="4"/>
        <v>4.3</v>
      </c>
      <c r="G23" s="161">
        <v>1.5</v>
      </c>
      <c r="H23" s="159">
        <f t="shared" si="0"/>
        <v>0.70000000000000018</v>
      </c>
      <c r="I23" s="160"/>
      <c r="J23" s="161"/>
      <c r="K23" s="161"/>
      <c r="L23" s="161"/>
      <c r="M23" s="161"/>
      <c r="N23" s="159"/>
    </row>
    <row r="24" spans="1:14" ht="15" customHeight="1" x14ac:dyDescent="0.25">
      <c r="A24" s="95" t="s">
        <v>286</v>
      </c>
      <c r="B24" s="82" t="s">
        <v>580</v>
      </c>
      <c r="C24" s="160">
        <v>75.7</v>
      </c>
      <c r="D24" s="161">
        <v>80.599999999999994</v>
      </c>
      <c r="E24" s="161">
        <v>8.6999999999999993</v>
      </c>
      <c r="F24" s="161">
        <f t="shared" si="4"/>
        <v>-13.599999999999991</v>
      </c>
      <c r="G24" s="161">
        <v>70.7</v>
      </c>
      <c r="H24" s="159">
        <f t="shared" si="0"/>
        <v>18.599999999999994</v>
      </c>
      <c r="I24" s="160"/>
      <c r="J24" s="161"/>
      <c r="K24" s="161"/>
      <c r="L24" s="161">
        <f t="shared" si="5"/>
        <v>0</v>
      </c>
      <c r="M24" s="161"/>
      <c r="N24" s="159">
        <f t="shared" si="1"/>
        <v>0</v>
      </c>
    </row>
    <row r="25" spans="1:14" x14ac:dyDescent="0.25">
      <c r="A25" s="95" t="s">
        <v>289</v>
      </c>
      <c r="B25" s="82" t="s">
        <v>578</v>
      </c>
      <c r="C25" s="160">
        <v>22.5</v>
      </c>
      <c r="D25" s="161">
        <v>18.5</v>
      </c>
      <c r="E25" s="161">
        <v>2.2000000000000002</v>
      </c>
      <c r="F25" s="161">
        <f t="shared" si="4"/>
        <v>1.7999999999999998</v>
      </c>
      <c r="G25" s="161">
        <v>15.4</v>
      </c>
      <c r="H25" s="159">
        <f t="shared" si="0"/>
        <v>5.2999999999999989</v>
      </c>
      <c r="I25" s="160"/>
      <c r="J25" s="161"/>
      <c r="K25" s="161"/>
      <c r="L25" s="161">
        <f t="shared" si="5"/>
        <v>0</v>
      </c>
      <c r="M25" s="161"/>
      <c r="N25" s="159">
        <f t="shared" si="1"/>
        <v>0</v>
      </c>
    </row>
    <row r="26" spans="1:14" ht="15" customHeight="1" x14ac:dyDescent="0.25">
      <c r="A26" s="95" t="s">
        <v>293</v>
      </c>
      <c r="B26" s="82" t="s">
        <v>579</v>
      </c>
      <c r="C26" s="160">
        <v>23.4</v>
      </c>
      <c r="D26" s="161">
        <v>21.8</v>
      </c>
      <c r="E26" s="161">
        <v>1.8</v>
      </c>
      <c r="F26" s="161">
        <f t="shared" si="4"/>
        <v>-0.20000000000000218</v>
      </c>
      <c r="G26" s="161">
        <v>22.3</v>
      </c>
      <c r="H26" s="159">
        <f t="shared" si="0"/>
        <v>1.3000000000000007</v>
      </c>
      <c r="I26" s="160"/>
      <c r="J26" s="161"/>
      <c r="K26" s="161"/>
      <c r="L26" s="161">
        <f t="shared" si="5"/>
        <v>0</v>
      </c>
      <c r="M26" s="161"/>
      <c r="N26" s="159">
        <f t="shared" si="1"/>
        <v>0</v>
      </c>
    </row>
    <row r="27" spans="1:14" ht="27.75" customHeight="1" x14ac:dyDescent="0.25">
      <c r="A27" s="95" t="s">
        <v>295</v>
      </c>
      <c r="B27" s="82" t="s">
        <v>420</v>
      </c>
      <c r="C27" s="160">
        <v>4.7</v>
      </c>
      <c r="D27" s="161">
        <v>2.5</v>
      </c>
      <c r="E27" s="161">
        <v>0.1</v>
      </c>
      <c r="F27" s="161">
        <f t="shared" si="4"/>
        <v>2.1</v>
      </c>
      <c r="G27" s="161">
        <v>1.7</v>
      </c>
      <c r="H27" s="159">
        <f t="shared" si="0"/>
        <v>0.90000000000000013</v>
      </c>
      <c r="I27" s="160"/>
      <c r="J27" s="161"/>
      <c r="K27" s="161"/>
      <c r="L27" s="161"/>
      <c r="M27" s="161"/>
      <c r="N27" s="159">
        <f t="shared" si="1"/>
        <v>0</v>
      </c>
    </row>
    <row r="28" spans="1:14" ht="15" customHeight="1" x14ac:dyDescent="0.25">
      <c r="A28" s="95" t="s">
        <v>296</v>
      </c>
      <c r="B28" s="82" t="s">
        <v>99</v>
      </c>
      <c r="C28" s="160">
        <v>1.5</v>
      </c>
      <c r="D28" s="161">
        <v>1.5</v>
      </c>
      <c r="E28" s="161"/>
      <c r="F28" s="161">
        <f t="shared" si="4"/>
        <v>0</v>
      </c>
      <c r="G28" s="161">
        <v>1.5</v>
      </c>
      <c r="H28" s="159">
        <f t="shared" si="0"/>
        <v>0</v>
      </c>
      <c r="I28" s="160"/>
      <c r="J28" s="161"/>
      <c r="K28" s="161"/>
      <c r="L28" s="161">
        <f t="shared" si="5"/>
        <v>0</v>
      </c>
      <c r="M28" s="161"/>
      <c r="N28" s="159">
        <f t="shared" si="1"/>
        <v>0</v>
      </c>
    </row>
    <row r="29" spans="1:14" s="98" customFormat="1" ht="15" customHeight="1" x14ac:dyDescent="0.25">
      <c r="A29" s="95" t="s">
        <v>299</v>
      </c>
      <c r="B29" s="82" t="s">
        <v>431</v>
      </c>
      <c r="C29" s="160">
        <v>5.3</v>
      </c>
      <c r="D29" s="161">
        <v>3.4</v>
      </c>
      <c r="E29" s="161">
        <v>0.3</v>
      </c>
      <c r="F29" s="161">
        <f t="shared" si="4"/>
        <v>1.5999999999999999</v>
      </c>
      <c r="G29" s="161">
        <v>2.2000000000000002</v>
      </c>
      <c r="H29" s="159">
        <f t="shared" si="0"/>
        <v>1.4999999999999996</v>
      </c>
      <c r="I29" s="160"/>
      <c r="J29" s="161"/>
      <c r="K29" s="161"/>
      <c r="L29" s="161"/>
      <c r="M29" s="161"/>
      <c r="N29" s="159"/>
    </row>
    <row r="30" spans="1:14" ht="15" customHeight="1" x14ac:dyDescent="0.25">
      <c r="A30" s="95" t="s">
        <v>302</v>
      </c>
      <c r="B30" s="82" t="s">
        <v>349</v>
      </c>
      <c r="C30" s="160">
        <v>2.7</v>
      </c>
      <c r="D30" s="161">
        <v>2.1</v>
      </c>
      <c r="E30" s="161">
        <v>0.4</v>
      </c>
      <c r="F30" s="161">
        <f t="shared" si="4"/>
        <v>0.20000000000000007</v>
      </c>
      <c r="G30" s="161">
        <v>1.6</v>
      </c>
      <c r="H30" s="159">
        <f t="shared" si="0"/>
        <v>0.89999999999999991</v>
      </c>
      <c r="I30" s="160"/>
      <c r="J30" s="161"/>
      <c r="K30" s="161"/>
      <c r="L30" s="161">
        <f t="shared" si="5"/>
        <v>0</v>
      </c>
      <c r="M30" s="161"/>
      <c r="N30" s="159">
        <f t="shared" si="1"/>
        <v>0</v>
      </c>
    </row>
    <row r="31" spans="1:14" x14ac:dyDescent="0.25">
      <c r="A31" s="95" t="s">
        <v>305</v>
      </c>
      <c r="B31" s="82" t="s">
        <v>104</v>
      </c>
      <c r="C31" s="160">
        <v>3.8</v>
      </c>
      <c r="D31" s="161">
        <v>0.6</v>
      </c>
      <c r="E31" s="161">
        <v>0.9</v>
      </c>
      <c r="F31" s="161">
        <f t="shared" si="4"/>
        <v>2.2999999999999998</v>
      </c>
      <c r="G31" s="161">
        <v>1.2</v>
      </c>
      <c r="H31" s="159">
        <f t="shared" si="0"/>
        <v>0.30000000000000004</v>
      </c>
      <c r="I31" s="160"/>
      <c r="J31" s="161"/>
      <c r="K31" s="161"/>
      <c r="L31" s="161">
        <f t="shared" si="5"/>
        <v>0</v>
      </c>
      <c r="M31" s="161"/>
      <c r="N31" s="159">
        <f t="shared" si="1"/>
        <v>0</v>
      </c>
    </row>
    <row r="32" spans="1:14" x14ac:dyDescent="0.25">
      <c r="A32" s="95" t="s">
        <v>306</v>
      </c>
      <c r="B32" s="82" t="s">
        <v>105</v>
      </c>
      <c r="C32" s="160">
        <v>39.4</v>
      </c>
      <c r="D32" s="161">
        <v>37.700000000000003</v>
      </c>
      <c r="E32" s="161">
        <v>3.4</v>
      </c>
      <c r="F32" s="161">
        <f t="shared" si="4"/>
        <v>-1.7000000000000042</v>
      </c>
      <c r="G32" s="161">
        <v>36.1</v>
      </c>
      <c r="H32" s="159">
        <f t="shared" si="0"/>
        <v>5</v>
      </c>
      <c r="I32" s="160"/>
      <c r="J32" s="161"/>
      <c r="K32" s="161"/>
      <c r="L32" s="161">
        <f t="shared" si="5"/>
        <v>0</v>
      </c>
      <c r="M32" s="161"/>
      <c r="N32" s="159">
        <f t="shared" si="1"/>
        <v>0</v>
      </c>
    </row>
    <row r="33" spans="1:14" s="98" customFormat="1" x14ac:dyDescent="0.25">
      <c r="A33" s="95" t="s">
        <v>309</v>
      </c>
      <c r="B33" s="82" t="s">
        <v>106</v>
      </c>
      <c r="C33" s="160">
        <v>0.6</v>
      </c>
      <c r="D33" s="161"/>
      <c r="E33" s="161"/>
      <c r="F33" s="161">
        <f t="shared" si="4"/>
        <v>0.6</v>
      </c>
      <c r="G33" s="161"/>
      <c r="H33" s="159">
        <f t="shared" si="0"/>
        <v>0</v>
      </c>
      <c r="I33" s="160"/>
      <c r="J33" s="161"/>
      <c r="K33" s="161"/>
      <c r="L33" s="161"/>
      <c r="M33" s="161"/>
      <c r="N33" s="159"/>
    </row>
    <row r="34" spans="1:14" ht="26.25" x14ac:dyDescent="0.25">
      <c r="A34" s="95" t="s">
        <v>312</v>
      </c>
      <c r="B34" s="82" t="s">
        <v>333</v>
      </c>
      <c r="C34" s="160">
        <v>26.3</v>
      </c>
      <c r="D34" s="161">
        <v>10.4</v>
      </c>
      <c r="E34" s="161">
        <v>2.8</v>
      </c>
      <c r="F34" s="161">
        <f t="shared" si="4"/>
        <v>13.100000000000001</v>
      </c>
      <c r="G34" s="161">
        <v>12.5</v>
      </c>
      <c r="H34" s="159">
        <f t="shared" si="0"/>
        <v>0.69999999999999929</v>
      </c>
      <c r="I34" s="160"/>
      <c r="J34" s="161"/>
      <c r="K34" s="161"/>
      <c r="L34" s="161">
        <f t="shared" si="5"/>
        <v>0</v>
      </c>
      <c r="M34" s="161"/>
      <c r="N34" s="159">
        <f t="shared" ref="N34:N35" si="6">J34+K34-M34</f>
        <v>0</v>
      </c>
    </row>
    <row r="35" spans="1:14" ht="15" customHeight="1" thickBot="1" x14ac:dyDescent="0.3">
      <c r="A35" s="96" t="s">
        <v>313</v>
      </c>
      <c r="B35" s="84" t="s">
        <v>411</v>
      </c>
      <c r="C35" s="162">
        <v>53.9</v>
      </c>
      <c r="D35" s="163">
        <v>40.4</v>
      </c>
      <c r="E35" s="163">
        <v>0.3</v>
      </c>
      <c r="F35" s="161">
        <f t="shared" si="4"/>
        <v>13.2</v>
      </c>
      <c r="G35" s="163">
        <v>39.9</v>
      </c>
      <c r="H35" s="159">
        <f t="shared" si="0"/>
        <v>0.79999999999999716</v>
      </c>
      <c r="I35" s="162"/>
      <c r="J35" s="163"/>
      <c r="K35" s="163"/>
      <c r="L35" s="163">
        <f t="shared" si="5"/>
        <v>0</v>
      </c>
      <c r="M35" s="163"/>
      <c r="N35" s="164">
        <f t="shared" si="6"/>
        <v>0</v>
      </c>
    </row>
    <row r="36" spans="1:14" ht="15.75" thickBot="1" x14ac:dyDescent="0.3">
      <c r="A36" s="85"/>
      <c r="B36" s="86" t="s">
        <v>83</v>
      </c>
      <c r="C36" s="165">
        <f t="shared" ref="C36:N36" si="7">SUM(C12:C35)</f>
        <v>290.40000000000003</v>
      </c>
      <c r="D36" s="166">
        <f t="shared" si="7"/>
        <v>238.7</v>
      </c>
      <c r="E36" s="166">
        <f t="shared" si="7"/>
        <v>27.299999999999997</v>
      </c>
      <c r="F36" s="166">
        <f t="shared" si="7"/>
        <v>24.400000000000002</v>
      </c>
      <c r="G36" s="166">
        <f t="shared" si="7"/>
        <v>218.4</v>
      </c>
      <c r="H36" s="166">
        <f t="shared" si="7"/>
        <v>47.59999999999998</v>
      </c>
      <c r="I36" s="165">
        <f t="shared" si="7"/>
        <v>42.5</v>
      </c>
      <c r="J36" s="166">
        <f t="shared" si="7"/>
        <v>14.7</v>
      </c>
      <c r="K36" s="166">
        <f t="shared" si="7"/>
        <v>22.999999999999996</v>
      </c>
      <c r="L36" s="166">
        <f t="shared" si="7"/>
        <v>4.8000000000000025</v>
      </c>
      <c r="M36" s="166">
        <f t="shared" si="7"/>
        <v>15.4</v>
      </c>
      <c r="N36" s="167">
        <f t="shared" si="7"/>
        <v>22.299999999999997</v>
      </c>
    </row>
    <row r="38" spans="1:14" x14ac:dyDescent="0.25">
      <c r="B38" s="191" t="s">
        <v>352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46" spans="1:14" x14ac:dyDescent="0.25">
      <c r="A46" s="40" t="s">
        <v>375</v>
      </c>
    </row>
  </sheetData>
  <mergeCells count="20">
    <mergeCell ref="I8:N8"/>
    <mergeCell ref="I1:K1"/>
    <mergeCell ref="I2:M2"/>
    <mergeCell ref="I3:N3"/>
    <mergeCell ref="N9:N10"/>
    <mergeCell ref="A5:N5"/>
    <mergeCell ref="M7:N7"/>
    <mergeCell ref="A8:A10"/>
    <mergeCell ref="B38:M38"/>
    <mergeCell ref="D9:E9"/>
    <mergeCell ref="F9:F10"/>
    <mergeCell ref="G9:G10"/>
    <mergeCell ref="C9:C10"/>
    <mergeCell ref="B8:B10"/>
    <mergeCell ref="I9:I10"/>
    <mergeCell ref="J9:K9"/>
    <mergeCell ref="L9:L10"/>
    <mergeCell ref="M9:M10"/>
    <mergeCell ref="C8:H8"/>
    <mergeCell ref="H9:H10"/>
  </mergeCells>
  <phoneticPr fontId="0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9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10" zoomScaleNormal="100" workbookViewId="0">
      <selection activeCell="A5" sqref="A5:F5"/>
    </sheetView>
  </sheetViews>
  <sheetFormatPr defaultRowHeight="15" x14ac:dyDescent="0.25"/>
  <cols>
    <col min="1" max="1" width="4.28515625" style="1" customWidth="1"/>
    <col min="2" max="2" width="37" style="1" customWidth="1"/>
    <col min="3" max="4" width="12.140625" style="1" customWidth="1"/>
    <col min="5" max="5" width="11.85546875" style="1" customWidth="1"/>
    <col min="6" max="6" width="7.28515625" style="1" customWidth="1"/>
    <col min="7" max="16384" width="9.140625" style="1"/>
  </cols>
  <sheetData>
    <row r="1" spans="1:6" ht="15.75" x14ac:dyDescent="0.25">
      <c r="C1" s="219" t="s">
        <v>113</v>
      </c>
      <c r="D1" s="219"/>
      <c r="E1" s="223"/>
      <c r="F1" s="223"/>
    </row>
    <row r="2" spans="1:6" ht="15.75" x14ac:dyDescent="0.25">
      <c r="C2" s="220" t="s">
        <v>114</v>
      </c>
      <c r="D2" s="220"/>
      <c r="E2" s="223"/>
      <c r="F2" s="223"/>
    </row>
    <row r="3" spans="1:6" ht="15.75" x14ac:dyDescent="0.25">
      <c r="C3" s="220" t="s">
        <v>587</v>
      </c>
      <c r="D3" s="220"/>
      <c r="E3" s="223"/>
      <c r="F3" s="223"/>
    </row>
    <row r="4" spans="1:6" ht="15.75" x14ac:dyDescent="0.25">
      <c r="C4" s="223"/>
      <c r="D4" s="223"/>
      <c r="E4" s="223"/>
      <c r="F4" s="223"/>
    </row>
    <row r="5" spans="1:6" ht="45" customHeight="1" x14ac:dyDescent="0.25">
      <c r="A5" s="224" t="s">
        <v>501</v>
      </c>
      <c r="B5" s="224"/>
      <c r="C5" s="224"/>
      <c r="D5" s="224"/>
      <c r="E5" s="224"/>
      <c r="F5" s="224"/>
    </row>
    <row r="6" spans="1:6" x14ac:dyDescent="0.25">
      <c r="A6" s="42"/>
      <c r="B6" s="42"/>
      <c r="C6" s="42"/>
      <c r="D6" s="42"/>
      <c r="E6" s="42"/>
      <c r="F6" s="42"/>
    </row>
    <row r="7" spans="1:6" x14ac:dyDescent="0.25">
      <c r="A7" s="42"/>
      <c r="B7" s="42"/>
      <c r="C7" s="42"/>
      <c r="D7" s="42"/>
      <c r="E7" s="216" t="s">
        <v>468</v>
      </c>
      <c r="F7" s="216"/>
    </row>
    <row r="8" spans="1:6" ht="15.75" customHeight="1" x14ac:dyDescent="0.25">
      <c r="A8" s="215" t="s">
        <v>115</v>
      </c>
      <c r="B8" s="215" t="s">
        <v>116</v>
      </c>
      <c r="C8" s="215" t="s">
        <v>83</v>
      </c>
      <c r="D8" s="215" t="s">
        <v>86</v>
      </c>
      <c r="E8" s="215"/>
      <c r="F8" s="215"/>
    </row>
    <row r="9" spans="1:6" x14ac:dyDescent="0.25">
      <c r="A9" s="215"/>
      <c r="B9" s="215"/>
      <c r="C9" s="215"/>
      <c r="D9" s="215" t="s">
        <v>87</v>
      </c>
      <c r="E9" s="215"/>
      <c r="F9" s="215" t="s">
        <v>88</v>
      </c>
    </row>
    <row r="10" spans="1:6" ht="30" x14ac:dyDescent="0.25">
      <c r="A10" s="215"/>
      <c r="B10" s="215"/>
      <c r="C10" s="215"/>
      <c r="D10" s="174" t="s">
        <v>117</v>
      </c>
      <c r="E10" s="152" t="s">
        <v>118</v>
      </c>
      <c r="F10" s="215"/>
    </row>
    <row r="11" spans="1:6" ht="11.25" customHeight="1" x14ac:dyDescent="0.25">
      <c r="A11" s="104">
        <v>1</v>
      </c>
      <c r="B11" s="104">
        <v>2</v>
      </c>
      <c r="C11" s="104">
        <v>3</v>
      </c>
      <c r="D11" s="105">
        <v>4</v>
      </c>
      <c r="E11" s="104">
        <v>5</v>
      </c>
      <c r="F11" s="104">
        <v>6</v>
      </c>
    </row>
    <row r="12" spans="1:6" ht="15" customHeight="1" x14ac:dyDescent="0.25">
      <c r="A12" s="45" t="s">
        <v>119</v>
      </c>
      <c r="B12" s="46" t="s">
        <v>580</v>
      </c>
      <c r="C12" s="109">
        <f>D12+F12</f>
        <v>283.7</v>
      </c>
      <c r="D12" s="109">
        <v>283.7</v>
      </c>
      <c r="E12" s="109">
        <v>208.2</v>
      </c>
      <c r="F12" s="109"/>
    </row>
    <row r="13" spans="1:6" ht="15" customHeight="1" x14ac:dyDescent="0.25">
      <c r="A13" s="47" t="s">
        <v>122</v>
      </c>
      <c r="B13" s="46" t="s">
        <v>578</v>
      </c>
      <c r="C13" s="109">
        <f t="shared" ref="C13:C22" si="0">D13+F13</f>
        <v>58.4</v>
      </c>
      <c r="D13" s="109">
        <v>56.4</v>
      </c>
      <c r="E13" s="109">
        <v>41.7</v>
      </c>
      <c r="F13" s="109">
        <v>2</v>
      </c>
    </row>
    <row r="14" spans="1:6" ht="15" customHeight="1" x14ac:dyDescent="0.25">
      <c r="A14" s="45" t="s">
        <v>212</v>
      </c>
      <c r="B14" s="46" t="s">
        <v>579</v>
      </c>
      <c r="C14" s="109">
        <f t="shared" si="0"/>
        <v>60.8</v>
      </c>
      <c r="D14" s="109">
        <v>59.4</v>
      </c>
      <c r="E14" s="109">
        <v>43</v>
      </c>
      <c r="F14" s="109">
        <v>1.4</v>
      </c>
    </row>
    <row r="15" spans="1:6" ht="15" customHeight="1" x14ac:dyDescent="0.25">
      <c r="A15" s="45" t="s">
        <v>222</v>
      </c>
      <c r="B15" s="46" t="s">
        <v>100</v>
      </c>
      <c r="C15" s="109">
        <f t="shared" si="0"/>
        <v>163.69999999999999</v>
      </c>
      <c r="D15" s="109">
        <v>163.69999999999999</v>
      </c>
      <c r="E15" s="109">
        <v>118.7</v>
      </c>
      <c r="F15" s="109"/>
    </row>
    <row r="16" spans="1:6" ht="29.25" customHeight="1" x14ac:dyDescent="0.25">
      <c r="A16" s="45" t="s">
        <v>231</v>
      </c>
      <c r="B16" s="46" t="s">
        <v>420</v>
      </c>
      <c r="C16" s="109">
        <f t="shared" si="0"/>
        <v>125.1</v>
      </c>
      <c r="D16" s="109">
        <v>125.1</v>
      </c>
      <c r="E16" s="168">
        <v>93.2</v>
      </c>
      <c r="F16" s="109"/>
    </row>
    <row r="17" spans="1:6" ht="15" customHeight="1" x14ac:dyDescent="0.25">
      <c r="A17" s="45" t="s">
        <v>238</v>
      </c>
      <c r="B17" s="46" t="s">
        <v>101</v>
      </c>
      <c r="C17" s="109">
        <f t="shared" si="0"/>
        <v>131.80000000000001</v>
      </c>
      <c r="D17" s="109">
        <v>131.80000000000001</v>
      </c>
      <c r="E17" s="109">
        <v>97.9</v>
      </c>
      <c r="F17" s="109"/>
    </row>
    <row r="18" spans="1:6" ht="15" customHeight="1" x14ac:dyDescent="0.25">
      <c r="A18" s="45" t="s">
        <v>245</v>
      </c>
      <c r="B18" s="46" t="s">
        <v>99</v>
      </c>
      <c r="C18" s="109">
        <f t="shared" si="0"/>
        <v>684.5</v>
      </c>
      <c r="D18" s="109">
        <v>684.5</v>
      </c>
      <c r="E18" s="109">
        <v>507.2</v>
      </c>
      <c r="F18" s="109"/>
    </row>
    <row r="19" spans="1:6" ht="15" customHeight="1" x14ac:dyDescent="0.25">
      <c r="A19" s="45" t="s">
        <v>252</v>
      </c>
      <c r="B19" s="46" t="s">
        <v>102</v>
      </c>
      <c r="C19" s="109">
        <f t="shared" si="0"/>
        <v>498.9</v>
      </c>
      <c r="D19" s="109">
        <v>489.4</v>
      </c>
      <c r="E19" s="109">
        <v>363.4</v>
      </c>
      <c r="F19" s="109">
        <v>9.5</v>
      </c>
    </row>
    <row r="20" spans="1:6" ht="15" customHeight="1" x14ac:dyDescent="0.25">
      <c r="A20" s="45" t="s">
        <v>259</v>
      </c>
      <c r="B20" s="46" t="s">
        <v>103</v>
      </c>
      <c r="C20" s="109">
        <f t="shared" si="0"/>
        <v>496.6</v>
      </c>
      <c r="D20" s="109">
        <v>496.1</v>
      </c>
      <c r="E20" s="109">
        <v>370.2</v>
      </c>
      <c r="F20" s="109">
        <v>0.5</v>
      </c>
    </row>
    <row r="21" spans="1:6" ht="15" customHeight="1" x14ac:dyDescent="0.25">
      <c r="A21" s="45" t="s">
        <v>266</v>
      </c>
      <c r="B21" s="46" t="s">
        <v>104</v>
      </c>
      <c r="C21" s="109">
        <f t="shared" si="0"/>
        <v>486.6</v>
      </c>
      <c r="D21" s="109">
        <v>486.6</v>
      </c>
      <c r="E21" s="109">
        <v>359</v>
      </c>
      <c r="F21" s="109"/>
    </row>
    <row r="22" spans="1:6" ht="15" customHeight="1" x14ac:dyDescent="0.25">
      <c r="A22" s="45" t="s">
        <v>272</v>
      </c>
      <c r="B22" s="46" t="s">
        <v>431</v>
      </c>
      <c r="C22" s="109">
        <f t="shared" si="0"/>
        <v>196.3</v>
      </c>
      <c r="D22" s="109">
        <v>196.3</v>
      </c>
      <c r="E22" s="109">
        <v>145.1</v>
      </c>
      <c r="F22" s="109"/>
    </row>
    <row r="23" spans="1:6" ht="15" customHeight="1" x14ac:dyDescent="0.25">
      <c r="A23" s="45" t="s">
        <v>279</v>
      </c>
      <c r="B23" s="46" t="s">
        <v>106</v>
      </c>
      <c r="C23" s="109">
        <f>D23+F23</f>
        <v>23.5</v>
      </c>
      <c r="D23" s="109">
        <v>23.5</v>
      </c>
      <c r="E23" s="109">
        <v>18</v>
      </c>
      <c r="F23" s="109"/>
    </row>
    <row r="24" spans="1:6" s="98" customFormat="1" ht="15" customHeight="1" x14ac:dyDescent="0.25">
      <c r="A24" s="48" t="s">
        <v>286</v>
      </c>
      <c r="B24" s="49" t="s">
        <v>105</v>
      </c>
      <c r="C24" s="109">
        <f>D24+F24</f>
        <v>33</v>
      </c>
      <c r="D24" s="110">
        <v>33</v>
      </c>
      <c r="E24" s="110">
        <v>25.2</v>
      </c>
      <c r="F24" s="110"/>
    </row>
    <row r="25" spans="1:6" ht="24" customHeight="1" x14ac:dyDescent="0.25">
      <c r="A25" s="175"/>
      <c r="B25" s="176" t="s">
        <v>83</v>
      </c>
      <c r="C25" s="177">
        <f>D25+F25</f>
        <v>3242.9</v>
      </c>
      <c r="D25" s="177">
        <f>SUM(D12:D24)</f>
        <v>3229.5</v>
      </c>
      <c r="E25" s="177">
        <f>SUM(E12:E24)</f>
        <v>2390.7999999999997</v>
      </c>
      <c r="F25" s="177">
        <f>SUM(F12:F24)</f>
        <v>13.4</v>
      </c>
    </row>
    <row r="27" spans="1:6" x14ac:dyDescent="0.25">
      <c r="A27" s="191" t="s">
        <v>348</v>
      </c>
      <c r="B27" s="191"/>
      <c r="C27" s="191"/>
      <c r="D27" s="191"/>
      <c r="E27" s="191"/>
      <c r="F27" s="191"/>
    </row>
    <row r="38" spans="1:1" x14ac:dyDescent="0.25">
      <c r="A38" s="1" t="s">
        <v>375</v>
      </c>
    </row>
  </sheetData>
  <mergeCells count="9">
    <mergeCell ref="A5:F5"/>
    <mergeCell ref="A27:F27"/>
    <mergeCell ref="A8:A10"/>
    <mergeCell ref="B8:B10"/>
    <mergeCell ref="C8:C10"/>
    <mergeCell ref="D8:F8"/>
    <mergeCell ref="D9:E9"/>
    <mergeCell ref="F9:F10"/>
    <mergeCell ref="E7:F7"/>
  </mergeCells>
  <phoneticPr fontId="0" type="noConversion"/>
  <printOptions horizontalCentered="1"/>
  <pageMargins left="1.1811023622047245" right="0.39370078740157483" top="0.78740157480314965" bottom="0.78740157480314965" header="0.31496062992125984" footer="0.31496062992125984"/>
  <pageSetup paperSize="9" scale="90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3"/>
  <sheetViews>
    <sheetView tabSelected="1" topLeftCell="A9" zoomScaleNormal="100" workbookViewId="0">
      <selection activeCell="Y31" sqref="Y31"/>
    </sheetView>
  </sheetViews>
  <sheetFormatPr defaultRowHeight="15" x14ac:dyDescent="0.25"/>
  <cols>
    <col min="1" max="1" width="3.85546875" style="1" customWidth="1"/>
    <col min="2" max="2" width="24.140625" style="1" customWidth="1"/>
    <col min="3" max="3" width="4.140625" style="1" customWidth="1"/>
    <col min="4" max="4" width="4" style="1" customWidth="1"/>
    <col min="5" max="5" width="8.140625" style="1" customWidth="1"/>
    <col min="6" max="6" width="5.42578125" style="1" customWidth="1"/>
    <col min="7" max="7" width="5.140625" style="1" customWidth="1"/>
    <col min="8" max="8" width="5.28515625" style="1" customWidth="1"/>
    <col min="9" max="9" width="4.5703125" style="1" customWidth="1"/>
    <col min="10" max="10" width="4.28515625" style="1" customWidth="1"/>
    <col min="11" max="11" width="5" style="1" customWidth="1"/>
    <col min="12" max="12" width="5.140625" style="1" customWidth="1"/>
    <col min="13" max="13" width="5.42578125" style="1" customWidth="1"/>
    <col min="14" max="14" width="5.28515625" style="1" customWidth="1"/>
    <col min="15" max="15" width="4.28515625" style="1" customWidth="1"/>
    <col min="16" max="16" width="4.7109375" style="1" customWidth="1"/>
    <col min="17" max="17" width="7.42578125" style="1" customWidth="1"/>
    <col min="18" max="20" width="5.5703125" style="1" customWidth="1"/>
    <col min="21" max="21" width="4.5703125" style="1" customWidth="1"/>
    <col min="22" max="22" width="4.85546875" style="1" customWidth="1"/>
    <col min="23" max="23" width="4.85546875" style="98" customWidth="1"/>
    <col min="24" max="24" width="5.85546875" style="1" customWidth="1"/>
    <col min="25" max="25" width="9.140625" style="1"/>
    <col min="26" max="26" width="8.7109375" style="1" customWidth="1"/>
    <col min="27" max="28" width="9.140625" style="1" hidden="1" customWidth="1"/>
    <col min="29" max="16384" width="9.140625" style="1"/>
  </cols>
  <sheetData>
    <row r="1" spans="1:24" ht="15.75" x14ac:dyDescent="0.25">
      <c r="I1" s="40"/>
      <c r="P1" s="219" t="s">
        <v>113</v>
      </c>
      <c r="Q1" s="219"/>
      <c r="R1" s="223"/>
      <c r="S1" s="223"/>
      <c r="T1" s="223"/>
      <c r="U1" s="223"/>
      <c r="V1" s="223"/>
      <c r="W1" s="223"/>
      <c r="X1" s="223"/>
    </row>
    <row r="2" spans="1:24" ht="15.75" x14ac:dyDescent="0.25">
      <c r="I2" s="41"/>
      <c r="P2" s="220" t="s">
        <v>114</v>
      </c>
      <c r="Q2" s="220"/>
      <c r="R2" s="223"/>
      <c r="S2" s="223"/>
      <c r="T2" s="223"/>
      <c r="U2" s="223"/>
      <c r="V2" s="223"/>
      <c r="W2" s="223"/>
      <c r="X2" s="223"/>
    </row>
    <row r="3" spans="1:24" ht="15.75" x14ac:dyDescent="0.25">
      <c r="I3" s="41"/>
      <c r="P3" s="220" t="s">
        <v>588</v>
      </c>
      <c r="Q3" s="220"/>
      <c r="R3" s="223"/>
      <c r="S3" s="223"/>
      <c r="T3" s="223"/>
      <c r="U3" s="223"/>
      <c r="V3" s="223"/>
      <c r="W3" s="223"/>
      <c r="X3" s="223"/>
    </row>
    <row r="4" spans="1:24" ht="9" customHeight="1" x14ac:dyDescent="0.25"/>
    <row r="5" spans="1:24" ht="30.75" customHeight="1" x14ac:dyDescent="0.25">
      <c r="A5" s="224" t="s">
        <v>500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</row>
    <row r="6" spans="1:24" ht="9" customHeight="1" x14ac:dyDescent="0.25"/>
    <row r="7" spans="1:24" x14ac:dyDescent="0.25">
      <c r="M7" s="190" t="s">
        <v>468</v>
      </c>
      <c r="N7" s="190"/>
      <c r="T7" s="169"/>
      <c r="U7" s="169"/>
      <c r="V7" s="169"/>
      <c r="W7" s="169"/>
      <c r="X7" s="169"/>
    </row>
    <row r="8" spans="1:24" ht="228" customHeight="1" x14ac:dyDescent="0.25">
      <c r="A8" s="150" t="s">
        <v>2</v>
      </c>
      <c r="B8" s="150" t="s">
        <v>85</v>
      </c>
      <c r="C8" s="170" t="s">
        <v>41</v>
      </c>
      <c r="D8" s="171" t="s">
        <v>26</v>
      </c>
      <c r="E8" s="170" t="s">
        <v>42</v>
      </c>
      <c r="F8" s="172" t="s">
        <v>27</v>
      </c>
      <c r="G8" s="172" t="s">
        <v>28</v>
      </c>
      <c r="H8" s="172" t="s">
        <v>29</v>
      </c>
      <c r="I8" s="172" t="s">
        <v>30</v>
      </c>
      <c r="J8" s="172" t="s">
        <v>31</v>
      </c>
      <c r="K8" s="172" t="s">
        <v>499</v>
      </c>
      <c r="L8" s="170" t="s">
        <v>32</v>
      </c>
      <c r="M8" s="170" t="s">
        <v>33</v>
      </c>
      <c r="N8" s="173" t="s">
        <v>34</v>
      </c>
      <c r="O8" s="170" t="s">
        <v>35</v>
      </c>
      <c r="P8" s="170" t="s">
        <v>36</v>
      </c>
      <c r="Q8" s="170" t="s">
        <v>37</v>
      </c>
      <c r="R8" s="170" t="s">
        <v>38</v>
      </c>
      <c r="S8" s="172" t="s">
        <v>39</v>
      </c>
      <c r="T8" s="172" t="s">
        <v>40</v>
      </c>
      <c r="U8" s="172" t="s">
        <v>414</v>
      </c>
      <c r="V8" s="172" t="s">
        <v>415</v>
      </c>
      <c r="W8" s="172" t="s">
        <v>507</v>
      </c>
      <c r="X8" s="151" t="s">
        <v>83</v>
      </c>
    </row>
    <row r="9" spans="1:24" x14ac:dyDescent="0.25">
      <c r="A9" s="51" t="s">
        <v>119</v>
      </c>
      <c r="B9" s="78" t="s">
        <v>98</v>
      </c>
      <c r="C9" s="178">
        <v>0.5</v>
      </c>
      <c r="D9" s="178">
        <v>7.3</v>
      </c>
      <c r="E9" s="178">
        <v>7.8</v>
      </c>
      <c r="F9" s="179">
        <v>97.6</v>
      </c>
      <c r="G9" s="178">
        <v>173.4</v>
      </c>
      <c r="H9" s="178">
        <f>146.2+125.6</f>
        <v>271.79999999999995</v>
      </c>
      <c r="I9" s="178">
        <v>68.2</v>
      </c>
      <c r="J9" s="178">
        <v>12.6</v>
      </c>
      <c r="K9" s="179">
        <v>7.8</v>
      </c>
      <c r="L9" s="178">
        <v>21.4</v>
      </c>
      <c r="M9" s="178">
        <v>5.9</v>
      </c>
      <c r="N9" s="178">
        <v>0.3</v>
      </c>
      <c r="O9" s="178">
        <v>15.7</v>
      </c>
      <c r="P9" s="178"/>
      <c r="Q9" s="179">
        <v>6.7</v>
      </c>
      <c r="R9" s="179">
        <v>105.9</v>
      </c>
      <c r="S9" s="178">
        <v>186</v>
      </c>
      <c r="T9" s="178">
        <v>10.8</v>
      </c>
      <c r="U9" s="178">
        <v>48.9</v>
      </c>
      <c r="V9" s="178">
        <v>30</v>
      </c>
      <c r="W9" s="178">
        <v>0.9</v>
      </c>
      <c r="X9" s="178">
        <f>SUM(C9:W9)</f>
        <v>1079.5</v>
      </c>
    </row>
    <row r="10" spans="1:24" x14ac:dyDescent="0.25">
      <c r="A10" s="50" t="s">
        <v>122</v>
      </c>
      <c r="B10" s="77" t="s">
        <v>89</v>
      </c>
      <c r="C10" s="180"/>
      <c r="D10" s="180"/>
      <c r="E10" s="180"/>
      <c r="F10" s="181"/>
      <c r="G10" s="180"/>
      <c r="H10" s="180"/>
      <c r="I10" s="180"/>
      <c r="J10" s="180"/>
      <c r="K10" s="182">
        <v>7.6</v>
      </c>
      <c r="L10" s="180"/>
      <c r="M10" s="180"/>
      <c r="N10" s="180"/>
      <c r="O10" s="180"/>
      <c r="P10" s="180"/>
      <c r="Q10" s="180"/>
      <c r="R10" s="182">
        <v>6.1</v>
      </c>
      <c r="S10" s="180"/>
      <c r="T10" s="180"/>
      <c r="U10" s="180"/>
      <c r="V10" s="180"/>
      <c r="W10" s="178"/>
      <c r="X10" s="178">
        <f t="shared" ref="X10:X22" si="0">SUM(C10:W10)</f>
        <v>13.7</v>
      </c>
    </row>
    <row r="11" spans="1:24" x14ac:dyDescent="0.25">
      <c r="A11" s="50" t="s">
        <v>212</v>
      </c>
      <c r="B11" s="77" t="s">
        <v>90</v>
      </c>
      <c r="C11" s="180"/>
      <c r="D11" s="180"/>
      <c r="E11" s="180"/>
      <c r="F11" s="181"/>
      <c r="G11" s="180"/>
      <c r="H11" s="180"/>
      <c r="I11" s="180"/>
      <c r="J11" s="180"/>
      <c r="K11" s="182">
        <v>7.6</v>
      </c>
      <c r="L11" s="180"/>
      <c r="M11" s="180"/>
      <c r="N11" s="180"/>
      <c r="O11" s="180"/>
      <c r="P11" s="180"/>
      <c r="Q11" s="180"/>
      <c r="R11" s="182">
        <v>4</v>
      </c>
      <c r="S11" s="180"/>
      <c r="T11" s="180"/>
      <c r="U11" s="180"/>
      <c r="V11" s="180"/>
      <c r="W11" s="178"/>
      <c r="X11" s="178">
        <f t="shared" si="0"/>
        <v>11.6</v>
      </c>
    </row>
    <row r="12" spans="1:24" x14ac:dyDescent="0.25">
      <c r="A12" s="50" t="s">
        <v>222</v>
      </c>
      <c r="B12" s="77" t="s">
        <v>91</v>
      </c>
      <c r="C12" s="180"/>
      <c r="D12" s="180"/>
      <c r="E12" s="180"/>
      <c r="F12" s="181"/>
      <c r="G12" s="180"/>
      <c r="H12" s="180"/>
      <c r="I12" s="180"/>
      <c r="J12" s="180"/>
      <c r="K12" s="182">
        <v>18.399999999999999</v>
      </c>
      <c r="L12" s="180"/>
      <c r="M12" s="180"/>
      <c r="N12" s="180"/>
      <c r="O12" s="180"/>
      <c r="P12" s="180"/>
      <c r="Q12" s="180"/>
      <c r="R12" s="182">
        <v>11</v>
      </c>
      <c r="S12" s="180"/>
      <c r="T12" s="180"/>
      <c r="U12" s="180"/>
      <c r="V12" s="180"/>
      <c r="W12" s="178"/>
      <c r="X12" s="178">
        <f t="shared" si="0"/>
        <v>29.4</v>
      </c>
    </row>
    <row r="13" spans="1:24" x14ac:dyDescent="0.25">
      <c r="A13" s="50" t="s">
        <v>231</v>
      </c>
      <c r="B13" s="77" t="s">
        <v>92</v>
      </c>
      <c r="C13" s="180"/>
      <c r="D13" s="180"/>
      <c r="E13" s="180"/>
      <c r="F13" s="181"/>
      <c r="G13" s="180"/>
      <c r="H13" s="180"/>
      <c r="I13" s="180"/>
      <c r="J13" s="180"/>
      <c r="K13" s="182">
        <v>7.6</v>
      </c>
      <c r="L13" s="180"/>
      <c r="M13" s="180"/>
      <c r="N13" s="180"/>
      <c r="O13" s="180"/>
      <c r="P13" s="180"/>
      <c r="Q13" s="180"/>
      <c r="R13" s="182">
        <v>4</v>
      </c>
      <c r="S13" s="180"/>
      <c r="T13" s="180"/>
      <c r="U13" s="180"/>
      <c r="V13" s="180"/>
      <c r="W13" s="178"/>
      <c r="X13" s="178">
        <f t="shared" si="0"/>
        <v>11.6</v>
      </c>
    </row>
    <row r="14" spans="1:24" x14ac:dyDescent="0.25">
      <c r="A14" s="50" t="s">
        <v>238</v>
      </c>
      <c r="B14" s="77" t="s">
        <v>93</v>
      </c>
      <c r="C14" s="180"/>
      <c r="D14" s="180"/>
      <c r="E14" s="180"/>
      <c r="F14" s="181"/>
      <c r="G14" s="180"/>
      <c r="H14" s="180"/>
      <c r="I14" s="180"/>
      <c r="J14" s="180"/>
      <c r="K14" s="182">
        <v>20.7</v>
      </c>
      <c r="L14" s="180"/>
      <c r="M14" s="180"/>
      <c r="N14" s="180"/>
      <c r="O14" s="180"/>
      <c r="P14" s="180"/>
      <c r="Q14" s="180"/>
      <c r="R14" s="182">
        <v>5.7</v>
      </c>
      <c r="S14" s="180"/>
      <c r="T14" s="180"/>
      <c r="U14" s="180"/>
      <c r="V14" s="180"/>
      <c r="W14" s="178"/>
      <c r="X14" s="178">
        <f t="shared" si="0"/>
        <v>26.4</v>
      </c>
    </row>
    <row r="15" spans="1:24" x14ac:dyDescent="0.25">
      <c r="A15" s="50" t="s">
        <v>245</v>
      </c>
      <c r="B15" s="77" t="s">
        <v>94</v>
      </c>
      <c r="C15" s="180"/>
      <c r="D15" s="180"/>
      <c r="E15" s="180"/>
      <c r="F15" s="181"/>
      <c r="G15" s="180"/>
      <c r="H15" s="180"/>
      <c r="I15" s="180"/>
      <c r="J15" s="180"/>
      <c r="K15" s="182">
        <v>7.6</v>
      </c>
      <c r="L15" s="180"/>
      <c r="M15" s="180"/>
      <c r="N15" s="180"/>
      <c r="O15" s="180"/>
      <c r="P15" s="180"/>
      <c r="Q15" s="180"/>
      <c r="R15" s="182">
        <v>4.8</v>
      </c>
      <c r="S15" s="180"/>
      <c r="T15" s="180"/>
      <c r="U15" s="180"/>
      <c r="V15" s="180"/>
      <c r="W15" s="178"/>
      <c r="X15" s="178">
        <f t="shared" si="0"/>
        <v>12.399999999999999</v>
      </c>
    </row>
    <row r="16" spans="1:24" x14ac:dyDescent="0.25">
      <c r="A16" s="50" t="s">
        <v>252</v>
      </c>
      <c r="B16" s="77" t="s">
        <v>96</v>
      </c>
      <c r="C16" s="180"/>
      <c r="D16" s="180"/>
      <c r="E16" s="180"/>
      <c r="F16" s="180"/>
      <c r="G16" s="180"/>
      <c r="H16" s="180"/>
      <c r="I16" s="180"/>
      <c r="J16" s="180"/>
      <c r="K16" s="182">
        <v>42.6</v>
      </c>
      <c r="L16" s="180"/>
      <c r="M16" s="180"/>
      <c r="N16" s="180"/>
      <c r="O16" s="180"/>
      <c r="P16" s="180"/>
      <c r="Q16" s="180">
        <v>0.9</v>
      </c>
      <c r="R16" s="180">
        <v>2.5</v>
      </c>
      <c r="S16" s="180"/>
      <c r="T16" s="180"/>
      <c r="U16" s="180"/>
      <c r="V16" s="180"/>
      <c r="W16" s="178"/>
      <c r="X16" s="178">
        <f t="shared" si="0"/>
        <v>46</v>
      </c>
    </row>
    <row r="17" spans="1:24" x14ac:dyDescent="0.25">
      <c r="A17" s="50" t="s">
        <v>259</v>
      </c>
      <c r="B17" s="77" t="s">
        <v>95</v>
      </c>
      <c r="C17" s="180"/>
      <c r="D17" s="180"/>
      <c r="E17" s="180"/>
      <c r="F17" s="181"/>
      <c r="G17" s="180"/>
      <c r="H17" s="180"/>
      <c r="I17" s="180"/>
      <c r="J17" s="180"/>
      <c r="K17" s="182">
        <v>15.4</v>
      </c>
      <c r="L17" s="180"/>
      <c r="M17" s="180"/>
      <c r="N17" s="180"/>
      <c r="O17" s="180"/>
      <c r="P17" s="180"/>
      <c r="Q17" s="180"/>
      <c r="R17" s="180">
        <v>8.3000000000000007</v>
      </c>
      <c r="S17" s="180"/>
      <c r="T17" s="180"/>
      <c r="U17" s="180"/>
      <c r="V17" s="180"/>
      <c r="W17" s="178"/>
      <c r="X17" s="178">
        <f t="shared" si="0"/>
        <v>23.700000000000003</v>
      </c>
    </row>
    <row r="18" spans="1:24" x14ac:dyDescent="0.25">
      <c r="A18" s="50" t="s">
        <v>266</v>
      </c>
      <c r="B18" s="77" t="s">
        <v>97</v>
      </c>
      <c r="C18" s="180"/>
      <c r="D18" s="180"/>
      <c r="E18" s="180"/>
      <c r="F18" s="181"/>
      <c r="G18" s="180"/>
      <c r="H18" s="180"/>
      <c r="I18" s="180"/>
      <c r="J18" s="180"/>
      <c r="K18" s="182">
        <v>7.6</v>
      </c>
      <c r="L18" s="180"/>
      <c r="M18" s="180"/>
      <c r="N18" s="180"/>
      <c r="O18" s="180"/>
      <c r="P18" s="180"/>
      <c r="Q18" s="180"/>
      <c r="R18" s="180">
        <v>5.7</v>
      </c>
      <c r="S18" s="180"/>
      <c r="T18" s="180"/>
      <c r="U18" s="180"/>
      <c r="V18" s="180"/>
      <c r="W18" s="178"/>
      <c r="X18" s="178">
        <f t="shared" si="0"/>
        <v>13.3</v>
      </c>
    </row>
    <row r="19" spans="1:24" ht="26.25" x14ac:dyDescent="0.25">
      <c r="A19" s="50" t="s">
        <v>272</v>
      </c>
      <c r="B19" s="77" t="s">
        <v>580</v>
      </c>
      <c r="C19" s="180"/>
      <c r="D19" s="180"/>
      <c r="E19" s="180"/>
      <c r="F19" s="180"/>
      <c r="G19" s="180">
        <v>1.3</v>
      </c>
      <c r="H19" s="180"/>
      <c r="I19" s="180"/>
      <c r="J19" s="180"/>
      <c r="K19" s="182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78"/>
      <c r="X19" s="178">
        <f t="shared" si="0"/>
        <v>1.3</v>
      </c>
    </row>
    <row r="20" spans="1:24" x14ac:dyDescent="0.25">
      <c r="A20" s="50" t="s">
        <v>279</v>
      </c>
      <c r="B20" s="77" t="s">
        <v>578</v>
      </c>
      <c r="C20" s="180"/>
      <c r="D20" s="180"/>
      <c r="E20" s="180"/>
      <c r="F20" s="180"/>
      <c r="G20" s="180">
        <v>0.7</v>
      </c>
      <c r="H20" s="180"/>
      <c r="I20" s="180"/>
      <c r="J20" s="180"/>
      <c r="K20" s="182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78"/>
      <c r="X20" s="178">
        <f t="shared" si="0"/>
        <v>0.7</v>
      </c>
    </row>
    <row r="21" spans="1:24" ht="26.1" customHeight="1" x14ac:dyDescent="0.25">
      <c r="A21" s="50" t="s">
        <v>286</v>
      </c>
      <c r="B21" s="77" t="s">
        <v>112</v>
      </c>
      <c r="C21" s="180"/>
      <c r="D21" s="180"/>
      <c r="E21" s="180"/>
      <c r="F21" s="180"/>
      <c r="G21" s="180"/>
      <c r="H21" s="182">
        <v>57.4</v>
      </c>
      <c r="I21" s="180"/>
      <c r="J21" s="180"/>
      <c r="K21" s="182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78"/>
      <c r="X21" s="178">
        <f t="shared" si="0"/>
        <v>57.4</v>
      </c>
    </row>
    <row r="22" spans="1:24" s="98" customFormat="1" ht="26.1" customHeight="1" x14ac:dyDescent="0.25">
      <c r="A22" s="50" t="s">
        <v>289</v>
      </c>
      <c r="B22" s="77" t="s">
        <v>493</v>
      </c>
      <c r="C22" s="180"/>
      <c r="D22" s="180"/>
      <c r="E22" s="180"/>
      <c r="F22" s="180"/>
      <c r="G22" s="180"/>
      <c r="H22" s="182"/>
      <c r="I22" s="180"/>
      <c r="J22" s="180"/>
      <c r="K22" s="182"/>
      <c r="L22" s="180"/>
      <c r="M22" s="180"/>
      <c r="N22" s="180"/>
      <c r="O22" s="180"/>
      <c r="P22" s="180">
        <v>234.7</v>
      </c>
      <c r="Q22" s="180"/>
      <c r="R22" s="180"/>
      <c r="S22" s="180"/>
      <c r="T22" s="180"/>
      <c r="U22" s="180"/>
      <c r="V22" s="180"/>
      <c r="W22" s="178"/>
      <c r="X22" s="178">
        <f t="shared" si="0"/>
        <v>234.7</v>
      </c>
    </row>
    <row r="23" spans="1:24" x14ac:dyDescent="0.25">
      <c r="A23" s="43"/>
      <c r="B23" s="77" t="s">
        <v>83</v>
      </c>
      <c r="C23" s="180">
        <f>SUM(C9:C22)</f>
        <v>0.5</v>
      </c>
      <c r="D23" s="180">
        <f t="shared" ref="D23:X23" si="1">SUM(D9:D22)</f>
        <v>7.3</v>
      </c>
      <c r="E23" s="180">
        <f t="shared" si="1"/>
        <v>7.8</v>
      </c>
      <c r="F23" s="180">
        <f t="shared" si="1"/>
        <v>97.6</v>
      </c>
      <c r="G23" s="180">
        <f t="shared" si="1"/>
        <v>175.4</v>
      </c>
      <c r="H23" s="180">
        <f t="shared" si="1"/>
        <v>329.19999999999993</v>
      </c>
      <c r="I23" s="180">
        <f t="shared" si="1"/>
        <v>68.2</v>
      </c>
      <c r="J23" s="180">
        <f t="shared" si="1"/>
        <v>12.6</v>
      </c>
      <c r="K23" s="180">
        <f t="shared" si="1"/>
        <v>142.9</v>
      </c>
      <c r="L23" s="180">
        <f t="shared" si="1"/>
        <v>21.4</v>
      </c>
      <c r="M23" s="180">
        <f t="shared" si="1"/>
        <v>5.9</v>
      </c>
      <c r="N23" s="180">
        <f t="shared" si="1"/>
        <v>0.3</v>
      </c>
      <c r="O23" s="180">
        <f t="shared" si="1"/>
        <v>15.7</v>
      </c>
      <c r="P23" s="180">
        <f t="shared" si="1"/>
        <v>234.7</v>
      </c>
      <c r="Q23" s="180">
        <f t="shared" si="1"/>
        <v>7.6000000000000005</v>
      </c>
      <c r="R23" s="180">
        <f t="shared" si="1"/>
        <v>158</v>
      </c>
      <c r="S23" s="180">
        <f t="shared" si="1"/>
        <v>186</v>
      </c>
      <c r="T23" s="180">
        <f t="shared" si="1"/>
        <v>10.8</v>
      </c>
      <c r="U23" s="180">
        <f t="shared" si="1"/>
        <v>48.9</v>
      </c>
      <c r="V23" s="180">
        <f t="shared" si="1"/>
        <v>30</v>
      </c>
      <c r="W23" s="180">
        <f t="shared" si="1"/>
        <v>0.9</v>
      </c>
      <c r="X23" s="180">
        <f t="shared" si="1"/>
        <v>1561.7000000000003</v>
      </c>
    </row>
    <row r="24" spans="1:24" x14ac:dyDescent="0.25">
      <c r="A24" s="225" t="s">
        <v>352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</row>
    <row r="25" spans="1:24" s="98" customFormat="1" x14ac:dyDescent="0.25">
      <c r="A25" s="40" t="s">
        <v>375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06"/>
      <c r="P25" s="106"/>
      <c r="Q25" s="106"/>
      <c r="R25" s="106"/>
      <c r="S25" s="106"/>
      <c r="T25" s="106"/>
      <c r="U25" s="106"/>
      <c r="V25" s="106"/>
      <c r="W25" s="106"/>
      <c r="X25" s="106"/>
    </row>
    <row r="26" spans="1:24" s="98" customFormat="1" x14ac:dyDescent="0.2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06"/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s="98" customFormat="1" x14ac:dyDescent="0.2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s="98" customFormat="1" x14ac:dyDescent="0.2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s="98" customFormat="1" x14ac:dyDescent="0.2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06"/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4" s="98" customFormat="1" x14ac:dyDescent="0.2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06"/>
      <c r="P30" s="106"/>
      <c r="Q30" s="106"/>
      <c r="R30" s="106"/>
      <c r="S30" s="106"/>
      <c r="T30" s="106"/>
      <c r="U30" s="106"/>
      <c r="V30" s="106"/>
      <c r="W30" s="106"/>
      <c r="X30" s="106"/>
    </row>
    <row r="31" spans="1:24" s="98" customFormat="1" x14ac:dyDescent="0.2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06"/>
      <c r="P31" s="106"/>
      <c r="Q31" s="106"/>
      <c r="R31" s="106"/>
      <c r="S31" s="106"/>
      <c r="T31" s="106"/>
      <c r="U31" s="106"/>
      <c r="V31" s="106"/>
      <c r="W31" s="106"/>
      <c r="X31" s="106"/>
    </row>
    <row r="32" spans="1:24" x14ac:dyDescent="0.2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9"/>
      <c r="V32" s="79"/>
      <c r="W32" s="189"/>
      <c r="X32" s="76"/>
    </row>
    <row r="33" spans="1:1" x14ac:dyDescent="0.25">
      <c r="A33" s="40"/>
    </row>
  </sheetData>
  <mergeCells count="3">
    <mergeCell ref="M7:N7"/>
    <mergeCell ref="A5:X5"/>
    <mergeCell ref="A24:X24"/>
  </mergeCells>
  <phoneticPr fontId="0" type="noConversion"/>
  <printOptions horizontalCentered="1"/>
  <pageMargins left="0.19685039370078741" right="0.19685039370078741" top="1.1811023622047245" bottom="0.39370078740157483" header="0.31496062992125984" footer="0.31496062992125984"/>
  <pageSetup paperSize="9" scale="75" orientation="landscape" r:id="rId1"/>
  <headerFooter differentFirst="1">
    <oddHeader>&amp;C&amp;P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6</vt:i4>
      </vt:variant>
    </vt:vector>
  </HeadingPairs>
  <TitlesOfParts>
    <vt:vector size="11" baseType="lpstr">
      <vt:lpstr>Pajamos</vt:lpstr>
      <vt:lpstr>Asignavimai</vt:lpstr>
      <vt:lpstr>Įstaigų pajamos</vt:lpstr>
      <vt:lpstr>MK</vt:lpstr>
      <vt:lpstr>Spec. dotacijos</vt:lpstr>
      <vt:lpstr>Asignavimai!Print_Area</vt:lpstr>
      <vt:lpstr>Pajamos!Print_Area</vt:lpstr>
      <vt:lpstr>Asignavimai!Print_Titles</vt:lpstr>
      <vt:lpstr>'Įstaigų pajamos'!Print_Titles</vt:lpstr>
      <vt:lpstr>Pajamos!Print_Titles</vt:lpstr>
      <vt:lpstr>'Spec. dotacijos'!Print_Titles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2018-08-20T07:05:03Z</dcterms:modified>
</cp:coreProperties>
</file>