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anta\Desktop\"/>
    </mc:Choice>
  </mc:AlternateContent>
  <xr:revisionPtr revIDLastSave="0" documentId="8_{07A65807-FEFE-42C9-993F-BB71EC210138}" xr6:coauthVersionLast="47" xr6:coauthVersionMax="47" xr10:uidLastSave="{00000000-0000-0000-0000-000000000000}"/>
  <bookViews>
    <workbookView xWindow="2505" yWindow="1260" windowWidth="23205" windowHeight="12600" activeTab="1" xr2:uid="{92C9C8AC-899F-4A87-80B2-5FF4165E6300}"/>
  </bookViews>
  <sheets>
    <sheet name="Pajamos_1p" sheetId="3" r:id="rId1"/>
    <sheet name="Asignavimai_2p" sheetId="2" r:id="rId2"/>
  </sheets>
  <definedNames>
    <definedName name="_xlnm.Print_Titles" localSheetId="1">Asignavimai_2p!$11:$14</definedName>
    <definedName name="_xlnm.Print_Titles" localSheetId="0">Pajamos_1p!$10:$10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2" l="1"/>
  <c r="M23" i="2"/>
  <c r="L23" i="2"/>
  <c r="K23" i="2"/>
  <c r="J23" i="2"/>
  <c r="I23" i="2"/>
  <c r="F23" i="2"/>
  <c r="E23" i="2"/>
  <c r="D23" i="2"/>
  <c r="C23" i="2"/>
  <c r="C26" i="2"/>
  <c r="D26" i="2"/>
  <c r="N16" i="2"/>
  <c r="M16" i="2"/>
  <c r="L16" i="2"/>
  <c r="K16" i="2"/>
  <c r="J16" i="2"/>
  <c r="I16" i="2"/>
  <c r="F16" i="2"/>
  <c r="D17" i="2"/>
  <c r="C17" i="2"/>
  <c r="C16" i="3" l="1"/>
  <c r="E18" i="2"/>
  <c r="E16" i="2" s="1"/>
  <c r="C17" i="3"/>
  <c r="M61" i="2"/>
  <c r="D34" i="2"/>
  <c r="D33" i="2" s="1"/>
  <c r="D32" i="2" s="1"/>
  <c r="C34" i="2"/>
  <c r="C33" i="2" s="1"/>
  <c r="C32" i="2" s="1"/>
  <c r="N33" i="2"/>
  <c r="N32" i="2" s="1"/>
  <c r="M33" i="2"/>
  <c r="M32" i="2" s="1"/>
  <c r="L33" i="2"/>
  <c r="L32" i="2" s="1"/>
  <c r="K33" i="2"/>
  <c r="K32" i="2" s="1"/>
  <c r="J33" i="2"/>
  <c r="J32" i="2" s="1"/>
  <c r="I33" i="2"/>
  <c r="I32" i="2" s="1"/>
  <c r="H33" i="2"/>
  <c r="H32" i="2" s="1"/>
  <c r="G33" i="2"/>
  <c r="G32" i="2" s="1"/>
  <c r="F33" i="2"/>
  <c r="F32" i="2" s="1"/>
  <c r="E33" i="2"/>
  <c r="E32" i="2" s="1"/>
  <c r="E20" i="2"/>
  <c r="F20" i="2"/>
  <c r="G20" i="2"/>
  <c r="H20" i="2"/>
  <c r="I20" i="2"/>
  <c r="J20" i="2"/>
  <c r="K20" i="2"/>
  <c r="L20" i="2"/>
  <c r="M20" i="2"/>
  <c r="N20" i="2"/>
  <c r="C21" i="2"/>
  <c r="D21" i="2"/>
  <c r="D28" i="2"/>
  <c r="D27" i="2" s="1"/>
  <c r="C28" i="2"/>
  <c r="C27" i="2" s="1"/>
  <c r="N27" i="2"/>
  <c r="M27" i="2"/>
  <c r="L27" i="2"/>
  <c r="K27" i="2"/>
  <c r="J27" i="2"/>
  <c r="I27" i="2"/>
  <c r="H27" i="2"/>
  <c r="G27" i="2"/>
  <c r="F27" i="2"/>
  <c r="E27" i="2"/>
  <c r="D109" i="2" l="1"/>
  <c r="D108" i="2" s="1"/>
  <c r="D107" i="2" s="1"/>
  <c r="C109" i="2"/>
  <c r="C108" i="2" s="1"/>
  <c r="C107" i="2" s="1"/>
  <c r="N108" i="2"/>
  <c r="N107" i="2" s="1"/>
  <c r="M108" i="2"/>
  <c r="M107" i="2" s="1"/>
  <c r="L108" i="2"/>
  <c r="L107" i="2" s="1"/>
  <c r="K108" i="2"/>
  <c r="K107" i="2" s="1"/>
  <c r="J108" i="2"/>
  <c r="J107" i="2" s="1"/>
  <c r="I108" i="2"/>
  <c r="I107" i="2" s="1"/>
  <c r="H108" i="2"/>
  <c r="H107" i="2" s="1"/>
  <c r="G108" i="2"/>
  <c r="G107" i="2" s="1"/>
  <c r="F108" i="2"/>
  <c r="F107" i="2" s="1"/>
  <c r="E108" i="2"/>
  <c r="E107" i="2" s="1"/>
  <c r="D97" i="2"/>
  <c r="D96" i="2" s="1"/>
  <c r="D95" i="2" s="1"/>
  <c r="C97" i="2"/>
  <c r="C96" i="2" s="1"/>
  <c r="C95" i="2" s="1"/>
  <c r="N96" i="2"/>
  <c r="N95" i="2" s="1"/>
  <c r="M96" i="2"/>
  <c r="M95" i="2" s="1"/>
  <c r="L96" i="2"/>
  <c r="L95" i="2" s="1"/>
  <c r="K96" i="2"/>
  <c r="K95" i="2" s="1"/>
  <c r="J96" i="2"/>
  <c r="J95" i="2" s="1"/>
  <c r="I96" i="2"/>
  <c r="I95" i="2" s="1"/>
  <c r="H96" i="2"/>
  <c r="H95" i="2" s="1"/>
  <c r="G96" i="2"/>
  <c r="G95" i="2" s="1"/>
  <c r="F96" i="2"/>
  <c r="F95" i="2" s="1"/>
  <c r="E96" i="2"/>
  <c r="E95" i="2" s="1"/>
  <c r="D57" i="2" l="1"/>
  <c r="D56" i="2" s="1"/>
  <c r="D55" i="2" s="1"/>
  <c r="C57" i="2"/>
  <c r="C56" i="2" s="1"/>
  <c r="C55" i="2" s="1"/>
  <c r="N56" i="2"/>
  <c r="N55" i="2" s="1"/>
  <c r="M56" i="2"/>
  <c r="M55" i="2" s="1"/>
  <c r="L56" i="2"/>
  <c r="L55" i="2" s="1"/>
  <c r="K56" i="2"/>
  <c r="K55" i="2" s="1"/>
  <c r="J56" i="2"/>
  <c r="J55" i="2" s="1"/>
  <c r="I56" i="2"/>
  <c r="I55" i="2" s="1"/>
  <c r="H56" i="2"/>
  <c r="H55" i="2" s="1"/>
  <c r="G56" i="2"/>
  <c r="G55" i="2" s="1"/>
  <c r="F56" i="2"/>
  <c r="F55" i="2" s="1"/>
  <c r="E56" i="2"/>
  <c r="E55" i="2" s="1"/>
  <c r="D73" i="2" l="1"/>
  <c r="D72" i="2" s="1"/>
  <c r="C73" i="2"/>
  <c r="C72" i="2" s="1"/>
  <c r="N72" i="2"/>
  <c r="M72" i="2"/>
  <c r="L72" i="2"/>
  <c r="K72" i="2"/>
  <c r="J72" i="2"/>
  <c r="I72" i="2"/>
  <c r="H72" i="2"/>
  <c r="G72" i="2"/>
  <c r="F72" i="2"/>
  <c r="E72" i="2"/>
  <c r="M48" i="2" l="1"/>
  <c r="M46" i="2" s="1"/>
  <c r="E46" i="2"/>
  <c r="F46" i="2"/>
  <c r="G46" i="2"/>
  <c r="H46" i="2"/>
  <c r="I46" i="2"/>
  <c r="J46" i="2"/>
  <c r="K46" i="2"/>
  <c r="L46" i="2"/>
  <c r="N46" i="2"/>
  <c r="C49" i="2"/>
  <c r="D49" i="2"/>
  <c r="E90" i="2"/>
  <c r="F90" i="2"/>
  <c r="G90" i="2"/>
  <c r="H90" i="2"/>
  <c r="I90" i="2"/>
  <c r="J90" i="2"/>
  <c r="K90" i="2"/>
  <c r="L90" i="2"/>
  <c r="M90" i="2"/>
  <c r="N90" i="2"/>
  <c r="E92" i="2"/>
  <c r="F92" i="2"/>
  <c r="G92" i="2"/>
  <c r="H92" i="2"/>
  <c r="I92" i="2"/>
  <c r="J92" i="2"/>
  <c r="K92" i="2"/>
  <c r="L92" i="2"/>
  <c r="M92" i="2"/>
  <c r="N92" i="2"/>
  <c r="D94" i="2"/>
  <c r="C94" i="2"/>
  <c r="D93" i="2"/>
  <c r="C93" i="2"/>
  <c r="D91" i="2"/>
  <c r="D90" i="2" s="1"/>
  <c r="C91" i="2"/>
  <c r="C90" i="2" s="1"/>
  <c r="E59" i="2"/>
  <c r="F59" i="2"/>
  <c r="G59" i="2"/>
  <c r="H59" i="2"/>
  <c r="I59" i="2"/>
  <c r="J59" i="2"/>
  <c r="K59" i="2"/>
  <c r="L59" i="2"/>
  <c r="M59" i="2"/>
  <c r="N59" i="2"/>
  <c r="C61" i="2"/>
  <c r="D61" i="2"/>
  <c r="E85" i="2"/>
  <c r="F85" i="2"/>
  <c r="G85" i="2"/>
  <c r="H85" i="2"/>
  <c r="I85" i="2"/>
  <c r="J85" i="2"/>
  <c r="K85" i="2"/>
  <c r="L85" i="2"/>
  <c r="M85" i="2"/>
  <c r="N85" i="2"/>
  <c r="D88" i="2"/>
  <c r="C88" i="2"/>
  <c r="D87" i="2"/>
  <c r="C87" i="2"/>
  <c r="D86" i="2"/>
  <c r="C86" i="2"/>
  <c r="E78" i="2"/>
  <c r="F78" i="2"/>
  <c r="G78" i="2"/>
  <c r="H78" i="2"/>
  <c r="I78" i="2"/>
  <c r="J78" i="2"/>
  <c r="K78" i="2"/>
  <c r="L78" i="2"/>
  <c r="N78" i="2"/>
  <c r="D80" i="2"/>
  <c r="C81" i="2"/>
  <c r="D81" i="2"/>
  <c r="D79" i="2"/>
  <c r="C79" i="2"/>
  <c r="M80" i="2"/>
  <c r="M78" i="2" s="1"/>
  <c r="C42" i="2"/>
  <c r="D42" i="2"/>
  <c r="D41" i="2"/>
  <c r="C41" i="2"/>
  <c r="D39" i="2"/>
  <c r="D38" i="2" s="1"/>
  <c r="C39" i="2"/>
  <c r="C38" i="2" s="1"/>
  <c r="D37" i="2"/>
  <c r="C37" i="2"/>
  <c r="E40" i="2"/>
  <c r="F40" i="2"/>
  <c r="G40" i="2"/>
  <c r="H40" i="2"/>
  <c r="I40" i="2"/>
  <c r="J40" i="2"/>
  <c r="K40" i="2"/>
  <c r="L40" i="2"/>
  <c r="M40" i="2"/>
  <c r="N40" i="2"/>
  <c r="E38" i="2"/>
  <c r="F38" i="2"/>
  <c r="G38" i="2"/>
  <c r="H38" i="2"/>
  <c r="I38" i="2"/>
  <c r="J38" i="2"/>
  <c r="K38" i="2"/>
  <c r="L38" i="2"/>
  <c r="M38" i="2"/>
  <c r="N38" i="2"/>
  <c r="C52" i="2"/>
  <c r="C51" i="2" s="1"/>
  <c r="D52" i="2"/>
  <c r="D51" i="2" s="1"/>
  <c r="N51" i="2"/>
  <c r="L51" i="2"/>
  <c r="K51" i="2"/>
  <c r="J51" i="2"/>
  <c r="I51" i="2"/>
  <c r="H51" i="2"/>
  <c r="G51" i="2"/>
  <c r="F51" i="2"/>
  <c r="E51" i="2"/>
  <c r="E53" i="2"/>
  <c r="F53" i="2"/>
  <c r="G53" i="2"/>
  <c r="H53" i="2"/>
  <c r="I53" i="2"/>
  <c r="J53" i="2"/>
  <c r="K53" i="2"/>
  <c r="L53" i="2"/>
  <c r="M53" i="2"/>
  <c r="N53" i="2"/>
  <c r="E63" i="2"/>
  <c r="F63" i="2"/>
  <c r="G63" i="2"/>
  <c r="H63" i="2"/>
  <c r="I63" i="2"/>
  <c r="J63" i="2"/>
  <c r="K63" i="2"/>
  <c r="L63" i="2"/>
  <c r="M63" i="2"/>
  <c r="N63" i="2"/>
  <c r="E65" i="2"/>
  <c r="F65" i="2"/>
  <c r="G65" i="2"/>
  <c r="H65" i="2"/>
  <c r="I65" i="2"/>
  <c r="J65" i="2"/>
  <c r="K65" i="2"/>
  <c r="L65" i="2"/>
  <c r="N65" i="2"/>
  <c r="C69" i="2"/>
  <c r="D69" i="2"/>
  <c r="C70" i="2"/>
  <c r="D70" i="2"/>
  <c r="D68" i="2"/>
  <c r="C68" i="2"/>
  <c r="D66" i="2"/>
  <c r="D65" i="2" s="1"/>
  <c r="D64" i="2"/>
  <c r="D63" i="2" s="1"/>
  <c r="C64" i="2"/>
  <c r="C63" i="2" s="1"/>
  <c r="E67" i="2"/>
  <c r="F67" i="2"/>
  <c r="G67" i="2"/>
  <c r="H67" i="2"/>
  <c r="I67" i="2"/>
  <c r="J67" i="2"/>
  <c r="K67" i="2"/>
  <c r="L67" i="2"/>
  <c r="M67" i="2"/>
  <c r="N67" i="2"/>
  <c r="M66" i="2"/>
  <c r="C66" i="2" s="1"/>
  <c r="C65" i="2" s="1"/>
  <c r="D92" i="2" l="1"/>
  <c r="D89" i="2" s="1"/>
  <c r="G89" i="2"/>
  <c r="N89" i="2"/>
  <c r="F89" i="2"/>
  <c r="M89" i="2"/>
  <c r="E89" i="2"/>
  <c r="C92" i="2"/>
  <c r="C89" i="2" s="1"/>
  <c r="H89" i="2"/>
  <c r="L89" i="2"/>
  <c r="K89" i="2"/>
  <c r="J89" i="2"/>
  <c r="I89" i="2"/>
  <c r="D85" i="2"/>
  <c r="C85" i="2"/>
  <c r="D78" i="2"/>
  <c r="C80" i="2"/>
  <c r="C78" i="2" s="1"/>
  <c r="J50" i="2"/>
  <c r="G50" i="2"/>
  <c r="E50" i="2"/>
  <c r="C40" i="2"/>
  <c r="D40" i="2"/>
  <c r="H50" i="2"/>
  <c r="K50" i="2"/>
  <c r="I50" i="2"/>
  <c r="L50" i="2"/>
  <c r="N50" i="2"/>
  <c r="F50" i="2"/>
  <c r="M51" i="2"/>
  <c r="M50" i="2" s="1"/>
  <c r="I62" i="2"/>
  <c r="E62" i="2"/>
  <c r="H62" i="2"/>
  <c r="L62" i="2"/>
  <c r="C67" i="2"/>
  <c r="C62" i="2" s="1"/>
  <c r="K62" i="2"/>
  <c r="G62" i="2"/>
  <c r="J62" i="2"/>
  <c r="N62" i="2"/>
  <c r="F62" i="2"/>
  <c r="M65" i="2"/>
  <c r="M62" i="2" s="1"/>
  <c r="D67" i="2"/>
  <c r="D62" i="2" s="1"/>
  <c r="M24" i="2" l="1"/>
  <c r="G23" i="2"/>
  <c r="H23" i="2"/>
  <c r="C22" i="3" l="1"/>
  <c r="C15" i="3"/>
  <c r="C14" i="3" s="1"/>
  <c r="D115" i="2" l="1"/>
  <c r="D114" i="2" s="1"/>
  <c r="D113" i="2" s="1"/>
  <c r="C115" i="2"/>
  <c r="C114" i="2" s="1"/>
  <c r="C113" i="2" s="1"/>
  <c r="N114" i="2"/>
  <c r="N113" i="2" s="1"/>
  <c r="M114" i="2"/>
  <c r="M113" i="2" s="1"/>
  <c r="L114" i="2"/>
  <c r="L113" i="2" s="1"/>
  <c r="K114" i="2"/>
  <c r="K113" i="2" s="1"/>
  <c r="J114" i="2"/>
  <c r="J113" i="2" s="1"/>
  <c r="I114" i="2"/>
  <c r="I113" i="2" s="1"/>
  <c r="H114" i="2"/>
  <c r="H113" i="2" s="1"/>
  <c r="G114" i="2"/>
  <c r="G113" i="2" s="1"/>
  <c r="F114" i="2"/>
  <c r="F113" i="2" s="1"/>
  <c r="E114" i="2"/>
  <c r="E113" i="2" s="1"/>
  <c r="N44" i="2"/>
  <c r="M44" i="2"/>
  <c r="L44" i="2"/>
  <c r="K44" i="2"/>
  <c r="J44" i="2"/>
  <c r="I44" i="2"/>
  <c r="H44" i="2"/>
  <c r="G44" i="2"/>
  <c r="D112" i="2"/>
  <c r="C112" i="2"/>
  <c r="D106" i="2"/>
  <c r="C106" i="2"/>
  <c r="D103" i="2"/>
  <c r="C103" i="2"/>
  <c r="C100" i="2"/>
  <c r="D84" i="2"/>
  <c r="C84" i="2"/>
  <c r="D77" i="2"/>
  <c r="C77" i="2"/>
  <c r="D75" i="2"/>
  <c r="D74" i="2" s="1"/>
  <c r="C75" i="2"/>
  <c r="C74" i="2" s="1"/>
  <c r="D60" i="2"/>
  <c r="D59" i="2" s="1"/>
  <c r="C60" i="2"/>
  <c r="C59" i="2" s="1"/>
  <c r="D54" i="2"/>
  <c r="D53" i="2" s="1"/>
  <c r="D50" i="2" s="1"/>
  <c r="C54" i="2"/>
  <c r="C53" i="2" s="1"/>
  <c r="C50" i="2" s="1"/>
  <c r="E29" i="2"/>
  <c r="F29" i="2"/>
  <c r="G29" i="2"/>
  <c r="H29" i="2"/>
  <c r="I29" i="2"/>
  <c r="J29" i="2"/>
  <c r="K29" i="2"/>
  <c r="L29" i="2"/>
  <c r="M29" i="2"/>
  <c r="N29" i="2"/>
  <c r="N74" i="2"/>
  <c r="M74" i="2"/>
  <c r="L74" i="2"/>
  <c r="K74" i="2"/>
  <c r="J74" i="2"/>
  <c r="I74" i="2"/>
  <c r="H74" i="2"/>
  <c r="G74" i="2"/>
  <c r="F74" i="2"/>
  <c r="E74" i="2"/>
  <c r="D83" i="2" l="1"/>
  <c r="D82" i="2" s="1"/>
  <c r="C83" i="2"/>
  <c r="C82" i="2" s="1"/>
  <c r="N83" i="2"/>
  <c r="N82" i="2" s="1"/>
  <c r="M83" i="2"/>
  <c r="M82" i="2" s="1"/>
  <c r="L83" i="2"/>
  <c r="L82" i="2" s="1"/>
  <c r="K83" i="2"/>
  <c r="K82" i="2" s="1"/>
  <c r="J83" i="2"/>
  <c r="J82" i="2" s="1"/>
  <c r="I83" i="2"/>
  <c r="I82" i="2" s="1"/>
  <c r="H83" i="2"/>
  <c r="H82" i="2" s="1"/>
  <c r="G83" i="2"/>
  <c r="G82" i="2" s="1"/>
  <c r="F83" i="2"/>
  <c r="F82" i="2" s="1"/>
  <c r="E83" i="2"/>
  <c r="E82" i="2" s="1"/>
  <c r="D76" i="2"/>
  <c r="D71" i="2" s="1"/>
  <c r="C76" i="2"/>
  <c r="C71" i="2" s="1"/>
  <c r="N76" i="2"/>
  <c r="N71" i="2" s="1"/>
  <c r="M76" i="2"/>
  <c r="M71" i="2" s="1"/>
  <c r="L76" i="2"/>
  <c r="L71" i="2" s="1"/>
  <c r="K76" i="2"/>
  <c r="K71" i="2" s="1"/>
  <c r="J76" i="2"/>
  <c r="J71" i="2" s="1"/>
  <c r="I76" i="2"/>
  <c r="I71" i="2" s="1"/>
  <c r="H76" i="2"/>
  <c r="H71" i="2" s="1"/>
  <c r="G76" i="2"/>
  <c r="G71" i="2" s="1"/>
  <c r="F76" i="2"/>
  <c r="F71" i="2" s="1"/>
  <c r="E76" i="2"/>
  <c r="E71" i="2" s="1"/>
  <c r="D58" i="2"/>
  <c r="C58" i="2"/>
  <c r="N58" i="2"/>
  <c r="M58" i="2"/>
  <c r="L58" i="2"/>
  <c r="K58" i="2"/>
  <c r="J58" i="2"/>
  <c r="I58" i="2"/>
  <c r="H58" i="2"/>
  <c r="G58" i="2"/>
  <c r="F58" i="2"/>
  <c r="E58" i="2"/>
  <c r="E36" i="2"/>
  <c r="E35" i="2" s="1"/>
  <c r="F36" i="2"/>
  <c r="F35" i="2" s="1"/>
  <c r="G36" i="2"/>
  <c r="G35" i="2" s="1"/>
  <c r="H36" i="2"/>
  <c r="H35" i="2" s="1"/>
  <c r="I36" i="2"/>
  <c r="I35" i="2" s="1"/>
  <c r="J36" i="2"/>
  <c r="J35" i="2" s="1"/>
  <c r="K36" i="2"/>
  <c r="K35" i="2" s="1"/>
  <c r="L36" i="2"/>
  <c r="L35" i="2" s="1"/>
  <c r="M36" i="2"/>
  <c r="M35" i="2" s="1"/>
  <c r="N36" i="2"/>
  <c r="N35" i="2" s="1"/>
  <c r="D45" i="2"/>
  <c r="D44" i="2" s="1"/>
  <c r="C45" i="2"/>
  <c r="C44" i="2" s="1"/>
  <c r="F44" i="2"/>
  <c r="E44" i="2"/>
  <c r="D36" i="2"/>
  <c r="D35" i="2" s="1"/>
  <c r="C36" i="2"/>
  <c r="C35" i="2" s="1"/>
  <c r="D102" i="2" l="1"/>
  <c r="D101" i="2" s="1"/>
  <c r="C102" i="2"/>
  <c r="C101" i="2" s="1"/>
  <c r="N102" i="2"/>
  <c r="N101" i="2" s="1"/>
  <c r="M102" i="2"/>
  <c r="M101" i="2" s="1"/>
  <c r="F102" i="2"/>
  <c r="F101" i="2" s="1"/>
  <c r="E102" i="2"/>
  <c r="E101" i="2" s="1"/>
  <c r="E111" i="2"/>
  <c r="E110" i="2" s="1"/>
  <c r="F111" i="2"/>
  <c r="F110" i="2" s="1"/>
  <c r="G111" i="2"/>
  <c r="G110" i="2" s="1"/>
  <c r="H111" i="2"/>
  <c r="H110" i="2" s="1"/>
  <c r="I111" i="2"/>
  <c r="I110" i="2" s="1"/>
  <c r="J111" i="2"/>
  <c r="J110" i="2" s="1"/>
  <c r="K111" i="2"/>
  <c r="K110" i="2" s="1"/>
  <c r="L111" i="2"/>
  <c r="L110" i="2" s="1"/>
  <c r="M111" i="2"/>
  <c r="M110" i="2" s="1"/>
  <c r="N111" i="2"/>
  <c r="N110" i="2" s="1"/>
  <c r="E105" i="2"/>
  <c r="E104" i="2" s="1"/>
  <c r="F105" i="2"/>
  <c r="F104" i="2" s="1"/>
  <c r="G105" i="2"/>
  <c r="G104" i="2" s="1"/>
  <c r="H105" i="2"/>
  <c r="H104" i="2" s="1"/>
  <c r="I105" i="2"/>
  <c r="I104" i="2" s="1"/>
  <c r="J105" i="2"/>
  <c r="J104" i="2" s="1"/>
  <c r="K105" i="2"/>
  <c r="K104" i="2" s="1"/>
  <c r="L105" i="2"/>
  <c r="L104" i="2" s="1"/>
  <c r="M105" i="2"/>
  <c r="M104" i="2" s="1"/>
  <c r="N105" i="2"/>
  <c r="N104" i="2" s="1"/>
  <c r="D100" i="2"/>
  <c r="E43" i="2" l="1"/>
  <c r="F43" i="2"/>
  <c r="G43" i="2"/>
  <c r="H43" i="2"/>
  <c r="I43" i="2"/>
  <c r="J43" i="2"/>
  <c r="K43" i="2"/>
  <c r="L43" i="2"/>
  <c r="M43" i="2"/>
  <c r="N43" i="2"/>
  <c r="C48" i="2"/>
  <c r="D48" i="2"/>
  <c r="D47" i="2"/>
  <c r="C47" i="2"/>
  <c r="C30" i="2"/>
  <c r="D30" i="2"/>
  <c r="C31" i="2"/>
  <c r="D31" i="2"/>
  <c r="C25" i="2"/>
  <c r="D25" i="2"/>
  <c r="D24" i="2"/>
  <c r="C24" i="2"/>
  <c r="C22" i="2"/>
  <c r="C20" i="2" s="1"/>
  <c r="D22" i="2"/>
  <c r="D20" i="2" s="1"/>
  <c r="C18" i="2"/>
  <c r="D18" i="2"/>
  <c r="C19" i="2"/>
  <c r="D19" i="2"/>
  <c r="D16" i="2" l="1"/>
  <c r="C16" i="2"/>
  <c r="D46" i="2"/>
  <c r="D43" i="2" s="1"/>
  <c r="C46" i="2"/>
  <c r="C43" i="2" s="1"/>
  <c r="C29" i="2"/>
  <c r="D29" i="2"/>
  <c r="G98" i="2"/>
  <c r="H98" i="2"/>
  <c r="I98" i="2"/>
  <c r="J98" i="2"/>
  <c r="K98" i="2"/>
  <c r="L98" i="2"/>
  <c r="E15" i="2"/>
  <c r="F15" i="2"/>
  <c r="G16" i="2"/>
  <c r="G15" i="2" s="1"/>
  <c r="G116" i="2" s="1"/>
  <c r="H16" i="2"/>
  <c r="H15" i="2" s="1"/>
  <c r="H116" i="2" s="1"/>
  <c r="I15" i="2"/>
  <c r="I116" i="2" s="1"/>
  <c r="J15" i="2"/>
  <c r="J116" i="2" s="1"/>
  <c r="K15" i="2"/>
  <c r="K116" i="2" s="1"/>
  <c r="L15" i="2"/>
  <c r="L116" i="2" s="1"/>
  <c r="M15" i="2"/>
  <c r="N15" i="2"/>
  <c r="C99" i="2" l="1"/>
  <c r="C98" i="2" s="1"/>
  <c r="D99" i="2"/>
  <c r="D98" i="2" s="1"/>
  <c r="N99" i="2"/>
  <c r="N98" i="2" s="1"/>
  <c r="N116" i="2" s="1"/>
  <c r="M99" i="2"/>
  <c r="M98" i="2" s="1"/>
  <c r="M116" i="2" s="1"/>
  <c r="F99" i="2"/>
  <c r="F98" i="2" s="1"/>
  <c r="F116" i="2" s="1"/>
  <c r="E99" i="2" l="1"/>
  <c r="E98" i="2" s="1"/>
  <c r="E116" i="2" s="1"/>
  <c r="D15" i="2" l="1"/>
  <c r="C15" i="2" l="1"/>
  <c r="C13" i="3"/>
  <c r="C12" i="3" s="1"/>
  <c r="D111" i="2" l="1"/>
  <c r="D110" i="2" s="1"/>
  <c r="C111" i="2"/>
  <c r="C110" i="2" s="1"/>
  <c r="C105" i="2"/>
  <c r="C104" i="2" s="1"/>
  <c r="C116" i="2" s="1"/>
  <c r="C21" i="3"/>
  <c r="D105" i="2" l="1"/>
  <c r="D104" i="2" s="1"/>
  <c r="D116" i="2" s="1"/>
  <c r="C11" i="3" l="1"/>
  <c r="C24" i="3" s="1"/>
</calcChain>
</file>

<file path=xl/sharedStrings.xml><?xml version="1.0" encoding="utf-8"?>
<sst xmlns="http://schemas.openxmlformats.org/spreadsheetml/2006/main" count="267" uniqueCount="201">
  <si>
    <t>PATVIRTINTA</t>
  </si>
  <si>
    <t>Skuodo rajono savivaldybės tarybos</t>
  </si>
  <si>
    <t>Eil. Nr.</t>
  </si>
  <si>
    <t xml:space="preserve"> Asignavimų valdytojo ir programos (priemonės) pavadinimas</t>
  </si>
  <si>
    <t>Iš viso</t>
  </si>
  <si>
    <t>iš jų pagal finansavimo šaltinius</t>
  </si>
  <si>
    <t>Asignavimai savarankiškoms funkcijoms atlikti</t>
  </si>
  <si>
    <t>iš viso</t>
  </si>
  <si>
    <t>1.</t>
  </si>
  <si>
    <t>1.1.</t>
  </si>
  <si>
    <t>Savivaldybės valdymo ir pagrindinių funkcijų vykdymo programa Nr. 4</t>
  </si>
  <si>
    <t>1.1.1.</t>
  </si>
  <si>
    <t>2.</t>
  </si>
  <si>
    <t>Savivaldybės administracija</t>
  </si>
  <si>
    <t>2.1.</t>
  </si>
  <si>
    <t>Ugdymo kokybės ir mokymosi aplinkos užtikrinimo programa Nr. 1</t>
  </si>
  <si>
    <t>2.1.1.</t>
  </si>
  <si>
    <t>Socialinės paramos ir sveikatos apsaugos paslaugų kokybės ir prieinamumo gerinimo programa Nr. 2</t>
  </si>
  <si>
    <t>______________________</t>
  </si>
  <si>
    <t>Valstybės biudžeto lėšos</t>
  </si>
  <si>
    <t>1.2.</t>
  </si>
  <si>
    <t>1.2.1.</t>
  </si>
  <si>
    <t>1.3.</t>
  </si>
  <si>
    <t>1.3.1.</t>
  </si>
  <si>
    <t>iš jų darbo užmokesčiui</t>
  </si>
  <si>
    <t>Nepaskirstytų lėšų rezervas</t>
  </si>
  <si>
    <t>Nijolė Mackevičienė, (8 440)  45 554</t>
  </si>
  <si>
    <t xml:space="preserve">SKUODO RAJONO SAVIVALDYBĖS 2022 METŲ BIUDŽETO ASIGNAVIMŲ PATIKSLINIMAS </t>
  </si>
  <si>
    <t>Eurais</t>
  </si>
  <si>
    <t xml:space="preserve">                                            Skuodo rajono savivaldybės tarybos</t>
  </si>
  <si>
    <t>Klasifikacijos kodas</t>
  </si>
  <si>
    <t>Pavadinimas</t>
  </si>
  <si>
    <t>Suma</t>
  </si>
  <si>
    <t xml:space="preserve">Dotacijos </t>
  </si>
  <si>
    <t>1.3.4.</t>
  </si>
  <si>
    <t>Dotacijos iš kitų valdžios sektoriaus subjektų</t>
  </si>
  <si>
    <t>1.3.4.1.</t>
  </si>
  <si>
    <t xml:space="preserve">Dotacijos iš kitų valdžios sektoriaus subjektų einamiesiems tikslams </t>
  </si>
  <si>
    <t>Iš viso pajamų</t>
  </si>
  <si>
    <t>____________________________</t>
  </si>
  <si>
    <t>SKUODO RAJONO SAVIVALDYBĖS 2022 METŲ BIUDŽETO PAJAMŲ PATIKSLINIMAS</t>
  </si>
  <si>
    <t xml:space="preserve">             PATVIRTINTA</t>
  </si>
  <si>
    <t>1.3.4.1.1.5.</t>
  </si>
  <si>
    <t>Kitos dotacijos einamiesiems tikslams, iš jų:</t>
  </si>
  <si>
    <t>Kultūros ir turizmo, sporto, jaunimo ir bendruomenių veiklos aktyvinimo programa Nr. 3</t>
  </si>
  <si>
    <t>1.4.</t>
  </si>
  <si>
    <t>1.4.1.</t>
  </si>
  <si>
    <t>Tvarios aplinkos apsaugos, verslo ir žemės ūkio plėtros programa Nr. 5</t>
  </si>
  <si>
    <t>Savivaldybės administracijos veiklos užtikrinimas</t>
  </si>
  <si>
    <t xml:space="preserve">Kitos pajamos </t>
  </si>
  <si>
    <t>1.4.2.</t>
  </si>
  <si>
    <t>Pajamos už prekes ir paslaugas</t>
  </si>
  <si>
    <t>13.</t>
  </si>
  <si>
    <t>13.1.</t>
  </si>
  <si>
    <t>15.</t>
  </si>
  <si>
    <t>15.1.</t>
  </si>
  <si>
    <t>15.1.1.</t>
  </si>
  <si>
    <t>16.</t>
  </si>
  <si>
    <t>17.</t>
  </si>
  <si>
    <t>17.1.</t>
  </si>
  <si>
    <t>17.1.1.</t>
  </si>
  <si>
    <t>18.</t>
  </si>
  <si>
    <t>18.1.</t>
  </si>
  <si>
    <t>18.1.1.</t>
  </si>
  <si>
    <t>Ugdymo proceso organizavimas ir vykdymas lopšeliuose darželiuose</t>
  </si>
  <si>
    <t>Ugdymo proceso organizavimas ir vykdymas pagrindinėse mokyklose ir progimnazijose</t>
  </si>
  <si>
    <t>Skuodo Bartuvos progimnazija</t>
  </si>
  <si>
    <t>Ugdymo proceso organizavimas ir vykdymas gimnazijose, vidurinio ugdymo mokyklose</t>
  </si>
  <si>
    <t>Skuodo socialinių paslaugų šeimai centras</t>
  </si>
  <si>
    <t>Skuodo socialinių paslaugų šeimai centro veiklos užtikrinimas</t>
  </si>
  <si>
    <t>1.5.</t>
  </si>
  <si>
    <t>1.5.1.</t>
  </si>
  <si>
    <t>3.</t>
  </si>
  <si>
    <t>3.1.</t>
  </si>
  <si>
    <t>3.1.1.</t>
  </si>
  <si>
    <t>4.</t>
  </si>
  <si>
    <t>4.1.</t>
  </si>
  <si>
    <t>4.1.1.</t>
  </si>
  <si>
    <t>5.</t>
  </si>
  <si>
    <t>5.1.</t>
  </si>
  <si>
    <t>5.1.1.</t>
  </si>
  <si>
    <t>6.</t>
  </si>
  <si>
    <t>6.1.</t>
  </si>
  <si>
    <t>6.1.1.</t>
  </si>
  <si>
    <t>7.</t>
  </si>
  <si>
    <t>7.1.1.</t>
  </si>
  <si>
    <t>8.</t>
  </si>
  <si>
    <t>8.1.</t>
  </si>
  <si>
    <t>8.1.1.</t>
  </si>
  <si>
    <t>9.</t>
  </si>
  <si>
    <t>9.1.</t>
  </si>
  <si>
    <t>9.1.1.</t>
  </si>
  <si>
    <t>10.</t>
  </si>
  <si>
    <t>10.1.</t>
  </si>
  <si>
    <t>10.1.1.</t>
  </si>
  <si>
    <t>11.</t>
  </si>
  <si>
    <t>11.1.</t>
  </si>
  <si>
    <t>11.1.1.</t>
  </si>
  <si>
    <t>12.</t>
  </si>
  <si>
    <t>12.1.</t>
  </si>
  <si>
    <t>12.1.1.</t>
  </si>
  <si>
    <t>14.</t>
  </si>
  <si>
    <t>14.1.1.</t>
  </si>
  <si>
    <t>14.1.</t>
  </si>
  <si>
    <t>16.1.</t>
  </si>
  <si>
    <t>16.1.1.</t>
  </si>
  <si>
    <t>Lėšos vaikų, atvykusių į Lietuvos Respubliką iš Ukrainos dėl Rusijos Federacijos karinių veiksmų Ukrainoje, ugdymui ir pavėžėjimui į mokyklą ir atgal</t>
  </si>
  <si>
    <t>Skuodo vaikų lopšelis-darželis</t>
  </si>
  <si>
    <t>Mosėdžio vaikų lopšelis-darželis</t>
  </si>
  <si>
    <t>2 priedas</t>
  </si>
  <si>
    <t>Skuodo rajono savivaldybės administracijos Biudžeto valdymo skyrius (asignavimų valdytojas – Administracijos direktorius)</t>
  </si>
  <si>
    <t>7.1.</t>
  </si>
  <si>
    <t>Biudžetinių įstaigų ir specialiųjų programų lėšos</t>
  </si>
  <si>
    <t>Infrastruktūros ir investicijų plėtros programa Nr. 6</t>
  </si>
  <si>
    <t>Komunalinio ūkio plėtra seniūnijose</t>
  </si>
  <si>
    <t>Barstyčių seniūnija</t>
  </si>
  <si>
    <t>Gatvių apšvietimo užtikrinimas seniūnijose</t>
  </si>
  <si>
    <t>(Tikslinių lėšų paskirstymas ir asignavimų patikslinimas pagal asignavimų valdytojų prašymus)</t>
  </si>
  <si>
    <t>1.1.2.</t>
  </si>
  <si>
    <t>Skuodo seniūnija</t>
  </si>
  <si>
    <t>ES struktūrinių fondų ir kitų finansavimo šaltinių projektų vykdymas</t>
  </si>
  <si>
    <t>1.3.2.</t>
  </si>
  <si>
    <t>1.5.2.</t>
  </si>
  <si>
    <t>Lėšos kompensacijoms už būsto suteikimą užsieniečiams, pasitraukusiems iš Ukrainos dėl Rusijos Federacijos karinių veiksmų Ukrainoje, finansuoti</t>
  </si>
  <si>
    <t>1.4.2.1.4.1.</t>
  </si>
  <si>
    <t>Įmokos už išlaikymą švietimo, socialinės apsaugos ir kitose įstaigose</t>
  </si>
  <si>
    <t>Kelių priežiūros ir plėtros programos įgyvendinimas</t>
  </si>
  <si>
    <t>Rajonui svarbių ir perspektyvių teritorijų pritaikymas gyventojų poreikiams</t>
  </si>
  <si>
    <t>Europos Sąjungos finansinės paramos lėšos, bendrojo finansavimo lėšos</t>
  </si>
  <si>
    <t>Skolintos lėšos</t>
  </si>
  <si>
    <t>Socialinės paramos priemonių įgyvendinimas</t>
  </si>
  <si>
    <t>Aleksandrijos seniūnija</t>
  </si>
  <si>
    <t>Ylakių seniūnija</t>
  </si>
  <si>
    <t>Lenkimų seniūnija</t>
  </si>
  <si>
    <t>Mosėdžio seniūnija</t>
  </si>
  <si>
    <t>Notėnų seniūnija</t>
  </si>
  <si>
    <t>Skuodo miesto seniūnija</t>
  </si>
  <si>
    <t>4.2.</t>
  </si>
  <si>
    <t>4.2.1.</t>
  </si>
  <si>
    <t>4.2.2.</t>
  </si>
  <si>
    <t>9.2.</t>
  </si>
  <si>
    <t>9.2.1.</t>
  </si>
  <si>
    <t>Seniūnijų veiklos užtikrinimas</t>
  </si>
  <si>
    <t>1.3.4.1.1.1.</t>
  </si>
  <si>
    <t xml:space="preserve">Speciali tikslinė dotacija savivaldybėms einamiesiems tikslams – iš viso </t>
  </si>
  <si>
    <t>1.3.4.1.1.1.A.</t>
  </si>
  <si>
    <t>Valstybinėms (valstybės perduotoms savivaldybėms) funkcijoms atlikti, iš viso, iš jų</t>
  </si>
  <si>
    <t xml:space="preserve">Socialinės paslaugos </t>
  </si>
  <si>
    <t>Dalyvavimas asociacijų veiklose</t>
  </si>
  <si>
    <t>Visuomenės sveikatos priežiūros funkcijų vykdymas</t>
  </si>
  <si>
    <t>Seniūnijų patalpose esančių bibliotekų išlaikymas</t>
  </si>
  <si>
    <t>9.3.</t>
  </si>
  <si>
    <t>9.3.1.</t>
  </si>
  <si>
    <t>9.4.</t>
  </si>
  <si>
    <t>9.4.1.</t>
  </si>
  <si>
    <t>9.4.2.</t>
  </si>
  <si>
    <t>Kapinių tvarkymo ir priežiūros programa (veikiančių ir neveikiančių)</t>
  </si>
  <si>
    <t xml:space="preserve">Skuodo miesto ir rajono šventinių renginių organizavimas </t>
  </si>
  <si>
    <t>Šačių seniūnija</t>
  </si>
  <si>
    <t>Skuodo meno mokykla</t>
  </si>
  <si>
    <t>Skuodo meno mokyklos veiklos organizavimo užtikrinimas</t>
  </si>
  <si>
    <t>Socialinių ir savivaldybės būstų fondų plėtros programų įgyvendinimas</t>
  </si>
  <si>
    <t>Skuodo muziejus</t>
  </si>
  <si>
    <t>Skuodo muziejaus veiklos užtikrinimas</t>
  </si>
  <si>
    <t>3.2.</t>
  </si>
  <si>
    <t>3.2.1.</t>
  </si>
  <si>
    <t>8.2.</t>
  </si>
  <si>
    <t>8.2.1.</t>
  </si>
  <si>
    <t>13.1.1.</t>
  </si>
  <si>
    <t>Ylakių gimnazija</t>
  </si>
  <si>
    <t>Verslumo iniciatyvų skatinimas</t>
  </si>
  <si>
    <t>Jaunimo ir jaunų šeimų motyvavimo programa</t>
  </si>
  <si>
    <t>3.3.</t>
  </si>
  <si>
    <t>3.3.1.</t>
  </si>
  <si>
    <t>3.3.2.</t>
  </si>
  <si>
    <t>4.2.3.</t>
  </si>
  <si>
    <t>5.2.</t>
  </si>
  <si>
    <t>5.2.1.</t>
  </si>
  <si>
    <t>7.1.2.</t>
  </si>
  <si>
    <t>8.3.</t>
  </si>
  <si>
    <t>8.3.1.</t>
  </si>
  <si>
    <t>8.3.2.</t>
  </si>
  <si>
    <t>8.3.3.</t>
  </si>
  <si>
    <t>9.4.3.</t>
  </si>
  <si>
    <t>10.2.</t>
  </si>
  <si>
    <t>10.2.1.</t>
  </si>
  <si>
    <t>10.2.2.</t>
  </si>
  <si>
    <t>10.2.3.</t>
  </si>
  <si>
    <t>11.2.</t>
  </si>
  <si>
    <t>11.2.1.</t>
  </si>
  <si>
    <t>11.2.2.</t>
  </si>
  <si>
    <t xml:space="preserve"> 1 priedas</t>
  </si>
  <si>
    <t>2022 m. rugsėjo 21 d. sprendimu Nr. T10-181/T9-</t>
  </si>
  <si>
    <t xml:space="preserve">                                                                   2022 m. rugsėjo 21 d. sprendimu Nr. T10-181/T9-</t>
  </si>
  <si>
    <t>Lėšos patirtoms nepaprastosios padėties valdymo išlaidoms, susijusioms su užsieniečiais, pasitraukusiais iš Ukrainos dėl Rusijos federacijos karinių veiksmų Ukrainoje, kompensuoti</t>
  </si>
  <si>
    <t>Asmenų su sunkia negalia socialinės globos organizavimas</t>
  </si>
  <si>
    <t>Socialinių paslaugų administravimas (asmenims su sunkia negalia)</t>
  </si>
  <si>
    <t>1.3.3.</t>
  </si>
  <si>
    <t>1.1.3.</t>
  </si>
  <si>
    <t>PATIKSLINTAS VARIANTAS II</t>
  </si>
  <si>
    <t xml:space="preserve">                                          PATIKSLINTAS VARIANTAS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</si>
</sst>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86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164" fontId="4" fillId="0" borderId="0" xfId="1" applyNumberFormat="1" applyFont="1"/>
    <xf numFmtId="0" fontId="2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3" fontId="7" fillId="0" borderId="8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4" xfId="0" applyFont="1" applyBorder="1"/>
    <xf numFmtId="0" fontId="6" fillId="0" borderId="5" xfId="0" applyFont="1" applyBorder="1"/>
    <xf numFmtId="0" fontId="11" fillId="0" borderId="0" xfId="0" applyFont="1" applyAlignment="1">
      <alignment horizontal="center"/>
    </xf>
    <xf numFmtId="1" fontId="11" fillId="0" borderId="0" xfId="0" applyNumberFormat="1" applyFont="1"/>
    <xf numFmtId="3" fontId="6" fillId="0" borderId="1" xfId="0" applyNumberFormat="1" applyFont="1" applyBorder="1"/>
    <xf numFmtId="3" fontId="8" fillId="3" borderId="1" xfId="0" applyNumberFormat="1" applyFont="1" applyFill="1" applyBorder="1"/>
    <xf numFmtId="3" fontId="6" fillId="0" borderId="6" xfId="0" applyNumberFormat="1" applyFont="1" applyBorder="1"/>
    <xf numFmtId="0" fontId="10" fillId="0" borderId="13" xfId="0" applyFont="1" applyBorder="1" applyAlignment="1">
      <alignment wrapText="1"/>
    </xf>
    <xf numFmtId="3" fontId="10" fillId="0" borderId="1" xfId="0" applyNumberFormat="1" applyFont="1" applyBorder="1"/>
    <xf numFmtId="3" fontId="11" fillId="0" borderId="1" xfId="0" applyNumberFormat="1" applyFont="1" applyBorder="1"/>
    <xf numFmtId="3" fontId="2" fillId="0" borderId="1" xfId="1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8" fillId="0" borderId="1" xfId="1" applyNumberFormat="1" applyFont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1" xfId="0" applyFont="1" applyBorder="1"/>
    <xf numFmtId="3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5" fillId="0" borderId="2" xfId="1" applyFont="1" applyBorder="1"/>
    <xf numFmtId="0" fontId="16" fillId="0" borderId="2" xfId="1" applyFont="1" applyBorder="1" applyAlignment="1">
      <alignment wrapText="1"/>
    </xf>
    <xf numFmtId="0" fontId="14" fillId="0" borderId="2" xfId="1" applyFont="1" applyBorder="1" applyAlignment="1">
      <alignment wrapText="1"/>
    </xf>
    <xf numFmtId="49" fontId="17" fillId="2" borderId="1" xfId="0" applyNumberFormat="1" applyFont="1" applyFill="1" applyBorder="1" applyAlignment="1">
      <alignment horizontal="left" vertical="top" wrapText="1"/>
    </xf>
    <xf numFmtId="0" fontId="14" fillId="0" borderId="2" xfId="1" applyFont="1" applyBorder="1"/>
    <xf numFmtId="3" fontId="7" fillId="0" borderId="20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0" fontId="4" fillId="0" borderId="21" xfId="1" applyFont="1" applyBorder="1" applyAlignment="1">
      <alignment horizontal="left"/>
    </xf>
    <xf numFmtId="49" fontId="18" fillId="2" borderId="1" xfId="0" applyNumberFormat="1" applyFont="1" applyFill="1" applyBorder="1" applyAlignment="1">
      <alignment horizontal="left" vertical="top" wrapText="1"/>
    </xf>
    <xf numFmtId="0" fontId="16" fillId="0" borderId="1" xfId="1" applyFont="1" applyBorder="1" applyAlignment="1">
      <alignment wrapText="1"/>
    </xf>
    <xf numFmtId="0" fontId="14" fillId="2" borderId="1" xfId="1" applyFont="1" applyFill="1" applyBorder="1"/>
    <xf numFmtId="49" fontId="15" fillId="0" borderId="1" xfId="1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3" borderId="2" xfId="1" applyFont="1" applyFill="1" applyBorder="1"/>
    <xf numFmtId="49" fontId="15" fillId="3" borderId="1" xfId="1" applyNumberFormat="1" applyFont="1" applyFill="1" applyBorder="1" applyAlignment="1">
      <alignment horizontal="center"/>
    </xf>
    <xf numFmtId="49" fontId="14" fillId="3" borderId="1" xfId="1" applyNumberFormat="1" applyFont="1" applyFill="1" applyBorder="1" applyAlignment="1">
      <alignment horizontal="center"/>
    </xf>
    <xf numFmtId="49" fontId="14" fillId="2" borderId="1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wrapText="1"/>
    </xf>
    <xf numFmtId="3" fontId="2" fillId="0" borderId="20" xfId="1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left" vertical="top" wrapText="1"/>
    </xf>
    <xf numFmtId="3" fontId="4" fillId="0" borderId="20" xfId="1" applyNumberFormat="1" applyFont="1" applyBorder="1" applyAlignment="1">
      <alignment horizontal="center"/>
    </xf>
    <xf numFmtId="0" fontId="2" fillId="0" borderId="20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4" fillId="0" borderId="14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top" wrapText="1"/>
    </xf>
    <xf numFmtId="3" fontId="8" fillId="0" borderId="20" xfId="1" applyNumberFormat="1" applyFont="1" applyBorder="1" applyAlignment="1">
      <alignment horizontal="center"/>
    </xf>
    <xf numFmtId="0" fontId="5" fillId="0" borderId="2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/>
    </xf>
    <xf numFmtId="3" fontId="8" fillId="0" borderId="8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center"/>
    </xf>
    <xf numFmtId="3" fontId="2" fillId="0" borderId="24" xfId="1" applyNumberFormat="1" applyFont="1" applyBorder="1" applyAlignment="1">
      <alignment horizontal="center"/>
    </xf>
    <xf numFmtId="3" fontId="2" fillId="0" borderId="19" xfId="1" applyNumberFormat="1" applyFont="1" applyBorder="1" applyAlignment="1">
      <alignment horizontal="center"/>
    </xf>
    <xf numFmtId="3" fontId="2" fillId="0" borderId="25" xfId="1" applyNumberFormat="1" applyFont="1" applyBorder="1" applyAlignment="1">
      <alignment horizontal="center"/>
    </xf>
    <xf numFmtId="3" fontId="2" fillId="0" borderId="26" xfId="1" applyNumberFormat="1" applyFont="1" applyBorder="1" applyAlignment="1">
      <alignment horizontal="center"/>
    </xf>
    <xf numFmtId="3" fontId="8" fillId="0" borderId="27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center"/>
    </xf>
    <xf numFmtId="49" fontId="4" fillId="3" borderId="1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21" fillId="0" borderId="2" xfId="1" applyFont="1" applyBorder="1" applyAlignment="1">
      <alignment wrapText="1"/>
    </xf>
    <xf numFmtId="0" fontId="19" fillId="0" borderId="2" xfId="1" applyFont="1" applyBorder="1"/>
    <xf numFmtId="0" fontId="19" fillId="3" borderId="2" xfId="1" applyFont="1" applyFill="1" applyBorder="1"/>
    <xf numFmtId="0" fontId="21" fillId="3" borderId="2" xfId="1" applyFont="1" applyFill="1" applyBorder="1" applyAlignment="1">
      <alignment wrapText="1"/>
    </xf>
    <xf numFmtId="0" fontId="3" fillId="3" borderId="2" xfId="1" applyFont="1" applyFill="1" applyBorder="1"/>
    <xf numFmtId="3" fontId="2" fillId="0" borderId="1" xfId="0" applyNumberFormat="1" applyFont="1" applyBorder="1"/>
    <xf numFmtId="0" fontId="8" fillId="0" borderId="1" xfId="0" applyFont="1" applyBorder="1" applyAlignment="1">
      <alignment wrapText="1"/>
    </xf>
    <xf numFmtId="3" fontId="4" fillId="0" borderId="28" xfId="1" applyNumberFormat="1" applyFont="1" applyBorder="1" applyAlignment="1">
      <alignment horizontal="center"/>
    </xf>
    <xf numFmtId="3" fontId="4" fillId="0" borderId="29" xfId="1" applyNumberFormat="1" applyFont="1" applyBorder="1" applyAlignment="1">
      <alignment horizontal="center"/>
    </xf>
    <xf numFmtId="3" fontId="4" fillId="0" borderId="27" xfId="1" applyNumberFormat="1" applyFont="1" applyBorder="1" applyAlignment="1">
      <alignment horizontal="center"/>
    </xf>
    <xf numFmtId="0" fontId="3" fillId="0" borderId="2" xfId="1" applyFont="1" applyBorder="1"/>
    <xf numFmtId="49" fontId="22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wrapText="1"/>
    </xf>
    <xf numFmtId="0" fontId="9" fillId="0" borderId="2" xfId="1" applyFont="1" applyBorder="1"/>
    <xf numFmtId="49" fontId="7" fillId="3" borderId="2" xfId="1" applyNumberFormat="1" applyFont="1" applyFill="1" applyBorder="1" applyAlignment="1">
      <alignment horizontal="center"/>
    </xf>
    <xf numFmtId="3" fontId="7" fillId="0" borderId="27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0" fontId="10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3" fontId="7" fillId="4" borderId="1" xfId="0" applyNumberFormat="1" applyFont="1" applyFill="1" applyBorder="1"/>
    <xf numFmtId="0" fontId="13" fillId="4" borderId="0" xfId="0" applyFont="1" applyFill="1" applyAlignment="1">
      <alignment wrapText="1"/>
    </xf>
    <xf numFmtId="3" fontId="11" fillId="4" borderId="1" xfId="0" applyNumberFormat="1" applyFont="1" applyFill="1" applyBorder="1"/>
    <xf numFmtId="0" fontId="3" fillId="4" borderId="2" xfId="1" applyFont="1" applyFill="1" applyBorder="1" applyAlignment="1">
      <alignment wrapText="1"/>
    </xf>
    <xf numFmtId="0" fontId="7" fillId="4" borderId="2" xfId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3" fontId="7" fillId="4" borderId="7" xfId="1" applyNumberFormat="1" applyFont="1" applyFill="1" applyBorder="1" applyAlignment="1">
      <alignment horizontal="center"/>
    </xf>
    <xf numFmtId="3" fontId="7" fillId="4" borderId="8" xfId="1" applyNumberFormat="1" applyFont="1" applyFill="1" applyBorder="1" applyAlignment="1">
      <alignment horizontal="center"/>
    </xf>
    <xf numFmtId="3" fontId="7" fillId="4" borderId="20" xfId="1" applyNumberFormat="1" applyFont="1" applyFill="1" applyBorder="1" applyAlignment="1">
      <alignment horizontal="center"/>
    </xf>
    <xf numFmtId="3" fontId="7" fillId="4" borderId="2" xfId="1" applyNumberFormat="1" applyFont="1" applyFill="1" applyBorder="1" applyAlignment="1">
      <alignment horizontal="center"/>
    </xf>
    <xf numFmtId="49" fontId="7" fillId="4" borderId="1" xfId="1" applyNumberFormat="1" applyFont="1" applyFill="1" applyBorder="1" applyAlignment="1">
      <alignment horizontal="center"/>
    </xf>
    <xf numFmtId="3" fontId="2" fillId="4" borderId="27" xfId="1" applyNumberFormat="1" applyFont="1" applyFill="1" applyBorder="1" applyAlignment="1">
      <alignment horizontal="center"/>
    </xf>
    <xf numFmtId="3" fontId="2" fillId="4" borderId="8" xfId="1" applyNumberFormat="1" applyFont="1" applyFill="1" applyBorder="1" applyAlignment="1">
      <alignment horizontal="center"/>
    </xf>
    <xf numFmtId="3" fontId="2" fillId="4" borderId="20" xfId="1" applyNumberFormat="1" applyFont="1" applyFill="1" applyBorder="1" applyAlignment="1">
      <alignment horizontal="center"/>
    </xf>
    <xf numFmtId="3" fontId="2" fillId="4" borderId="7" xfId="1" applyNumberFormat="1" applyFont="1" applyFill="1" applyBorder="1" applyAlignment="1">
      <alignment horizontal="center"/>
    </xf>
    <xf numFmtId="3" fontId="7" fillId="4" borderId="27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</cellXfs>
  <cellStyles count="3">
    <cellStyle name="Įprastas" xfId="0" builtinId="0"/>
    <cellStyle name="Normal 2" xfId="2" xr:uid="{9FD68C6E-B7FD-4AE0-958E-C702A9EBE3F3}"/>
    <cellStyle name="Paprastas 2" xfId="1" xr:uid="{E3A22214-675A-4DCA-9EC7-FE1AAF8389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2443-BBE4-4203-AD58-634ABAC741C3}">
  <dimension ref="A1:C57"/>
  <sheetViews>
    <sheetView zoomScaleNormal="100" workbookViewId="0">
      <selection activeCell="B11" sqref="B11"/>
    </sheetView>
  </sheetViews>
  <sheetFormatPr defaultColWidth="9.140625" defaultRowHeight="12.75" x14ac:dyDescent="0.2"/>
  <cols>
    <col min="1" max="1" width="11" style="31" customWidth="1"/>
    <col min="2" max="2" width="50.5703125" style="31" customWidth="1"/>
    <col min="3" max="3" width="16.7109375" style="31" customWidth="1"/>
    <col min="4" max="16384" width="9.140625" style="31"/>
  </cols>
  <sheetData>
    <row r="1" spans="1:3" x14ac:dyDescent="0.2">
      <c r="B1" s="147" t="s">
        <v>200</v>
      </c>
      <c r="C1" s="147"/>
    </row>
    <row r="2" spans="1:3" x14ac:dyDescent="0.2">
      <c r="B2" s="147" t="s">
        <v>41</v>
      </c>
      <c r="C2" s="147"/>
    </row>
    <row r="3" spans="1:3" x14ac:dyDescent="0.2">
      <c r="B3" s="147" t="s">
        <v>29</v>
      </c>
      <c r="C3" s="147"/>
    </row>
    <row r="4" spans="1:3" x14ac:dyDescent="0.2">
      <c r="B4" s="147" t="s">
        <v>193</v>
      </c>
      <c r="C4" s="147"/>
    </row>
    <row r="5" spans="1:3" x14ac:dyDescent="0.2">
      <c r="B5" s="147" t="s">
        <v>191</v>
      </c>
      <c r="C5" s="147"/>
    </row>
    <row r="6" spans="1:3" ht="9" customHeight="1" x14ac:dyDescent="0.2"/>
    <row r="7" spans="1:3" x14ac:dyDescent="0.2">
      <c r="A7" s="149" t="s">
        <v>40</v>
      </c>
      <c r="B7" s="149"/>
      <c r="C7" s="149"/>
    </row>
    <row r="8" spans="1:3" ht="6.75" customHeight="1" x14ac:dyDescent="0.2"/>
    <row r="9" spans="1:3" ht="13.5" thickBot="1" x14ac:dyDescent="0.25">
      <c r="C9" s="32" t="s">
        <v>28</v>
      </c>
    </row>
    <row r="10" spans="1:3" ht="27" thickTop="1" thickBot="1" x14ac:dyDescent="0.25">
      <c r="A10" s="33" t="s">
        <v>30</v>
      </c>
      <c r="B10" s="34" t="s">
        <v>31</v>
      </c>
      <c r="C10" s="35" t="s">
        <v>32</v>
      </c>
    </row>
    <row r="11" spans="1:3" ht="13.5" thickTop="1" x14ac:dyDescent="0.2">
      <c r="A11" s="36" t="s">
        <v>22</v>
      </c>
      <c r="B11" s="36" t="s">
        <v>33</v>
      </c>
      <c r="C11" s="44">
        <f>C12</f>
        <v>62948</v>
      </c>
    </row>
    <row r="12" spans="1:3" x14ac:dyDescent="0.2">
      <c r="A12" s="36" t="s">
        <v>34</v>
      </c>
      <c r="B12" s="36" t="s">
        <v>35</v>
      </c>
      <c r="C12" s="44">
        <f>C13</f>
        <v>62948</v>
      </c>
    </row>
    <row r="13" spans="1:3" ht="25.5" x14ac:dyDescent="0.2">
      <c r="A13" s="38" t="s">
        <v>36</v>
      </c>
      <c r="B13" s="39" t="s">
        <v>37</v>
      </c>
      <c r="C13" s="45">
        <f>C14+C17</f>
        <v>62948</v>
      </c>
    </row>
    <row r="14" spans="1:3" ht="25.5" x14ac:dyDescent="0.2">
      <c r="A14" s="38" t="s">
        <v>143</v>
      </c>
      <c r="B14" s="115" t="s">
        <v>144</v>
      </c>
      <c r="C14" s="45">
        <f>C15</f>
        <v>49000</v>
      </c>
    </row>
    <row r="15" spans="1:3" ht="25.5" x14ac:dyDescent="0.2">
      <c r="A15" s="38" t="s">
        <v>145</v>
      </c>
      <c r="B15" s="84" t="s">
        <v>146</v>
      </c>
      <c r="C15" s="45">
        <f>C16</f>
        <v>49000</v>
      </c>
    </row>
    <row r="16" spans="1:3" x14ac:dyDescent="0.2">
      <c r="A16" s="127"/>
      <c r="B16" s="128" t="s">
        <v>147</v>
      </c>
      <c r="C16" s="129">
        <f>29000+20000</f>
        <v>49000</v>
      </c>
    </row>
    <row r="17" spans="1:3" x14ac:dyDescent="0.2">
      <c r="A17" s="38" t="s">
        <v>42</v>
      </c>
      <c r="B17" s="47" t="s">
        <v>43</v>
      </c>
      <c r="C17" s="48">
        <f>SUM(C18:C20)</f>
        <v>13948</v>
      </c>
    </row>
    <row r="18" spans="1:3" ht="38.25" x14ac:dyDescent="0.2">
      <c r="A18" s="59"/>
      <c r="B18" s="61" t="s">
        <v>123</v>
      </c>
      <c r="C18" s="60">
        <v>2901</v>
      </c>
    </row>
    <row r="19" spans="1:3" ht="38.25" x14ac:dyDescent="0.2">
      <c r="A19" s="38"/>
      <c r="B19" s="53" t="s">
        <v>106</v>
      </c>
      <c r="C19" s="49">
        <v>372</v>
      </c>
    </row>
    <row r="20" spans="1:3" ht="38.25" x14ac:dyDescent="0.2">
      <c r="A20" s="127"/>
      <c r="B20" s="130" t="s">
        <v>194</v>
      </c>
      <c r="C20" s="131">
        <v>10675</v>
      </c>
    </row>
    <row r="21" spans="1:3" x14ac:dyDescent="0.2">
      <c r="A21" s="36" t="s">
        <v>45</v>
      </c>
      <c r="B21" s="36" t="s">
        <v>49</v>
      </c>
      <c r="C21" s="48">
        <f>C22</f>
        <v>3000</v>
      </c>
    </row>
    <row r="22" spans="1:3" x14ac:dyDescent="0.2">
      <c r="A22" s="36" t="s">
        <v>50</v>
      </c>
      <c r="B22" s="36" t="s">
        <v>51</v>
      </c>
      <c r="C22" s="48">
        <f>C23</f>
        <v>3000</v>
      </c>
    </row>
    <row r="23" spans="1:3" ht="26.25" thickBot="1" x14ac:dyDescent="0.25">
      <c r="A23" s="37" t="s">
        <v>124</v>
      </c>
      <c r="B23" s="58" t="s">
        <v>125</v>
      </c>
      <c r="C23" s="114">
        <v>3000</v>
      </c>
    </row>
    <row r="24" spans="1:3" ht="15" customHeight="1" thickBot="1" x14ac:dyDescent="0.25">
      <c r="A24" s="40"/>
      <c r="B24" s="41" t="s">
        <v>38</v>
      </c>
      <c r="C24" s="46">
        <f>C11+C21</f>
        <v>65948</v>
      </c>
    </row>
    <row r="25" spans="1:3" x14ac:dyDescent="0.2">
      <c r="A25" s="148" t="s">
        <v>39</v>
      </c>
      <c r="B25" s="148"/>
      <c r="C25" s="148"/>
    </row>
    <row r="26" spans="1:3" x14ac:dyDescent="0.2">
      <c r="A26" s="42"/>
      <c r="B26" s="42"/>
      <c r="C26" s="42"/>
    </row>
    <row r="27" spans="1:3" x14ac:dyDescent="0.2">
      <c r="A27" s="42"/>
      <c r="B27" s="42"/>
      <c r="C27" s="42"/>
    </row>
    <row r="28" spans="1:3" x14ac:dyDescent="0.2">
      <c r="A28" s="42"/>
      <c r="B28" s="42"/>
      <c r="C28" s="42"/>
    </row>
    <row r="29" spans="1:3" x14ac:dyDescent="0.2">
      <c r="A29" s="42"/>
      <c r="B29" s="42"/>
      <c r="C29" s="42"/>
    </row>
    <row r="30" spans="1:3" x14ac:dyDescent="0.2">
      <c r="A30" s="42"/>
      <c r="B30" s="42"/>
      <c r="C30" s="42"/>
    </row>
    <row r="31" spans="1:3" x14ac:dyDescent="0.2">
      <c r="A31" s="42"/>
      <c r="B31" s="42"/>
      <c r="C31" s="42"/>
    </row>
    <row r="32" spans="1:3" x14ac:dyDescent="0.2">
      <c r="A32" s="42"/>
      <c r="B32" s="42"/>
      <c r="C32" s="42"/>
    </row>
    <row r="33" spans="1:3" x14ac:dyDescent="0.2">
      <c r="A33" s="42"/>
      <c r="B33" s="42"/>
      <c r="C33" s="42"/>
    </row>
    <row r="34" spans="1:3" x14ac:dyDescent="0.2">
      <c r="A34" s="42"/>
      <c r="B34" s="42"/>
      <c r="C34" s="42"/>
    </row>
    <row r="35" spans="1:3" x14ac:dyDescent="0.2">
      <c r="A35" s="42"/>
      <c r="B35" s="42"/>
      <c r="C35" s="42"/>
    </row>
    <row r="36" spans="1:3" x14ac:dyDescent="0.2">
      <c r="A36" s="42"/>
      <c r="B36" s="42"/>
      <c r="C36" s="42"/>
    </row>
    <row r="37" spans="1:3" x14ac:dyDescent="0.2">
      <c r="A37" s="42"/>
      <c r="B37" s="42"/>
      <c r="C37" s="42"/>
    </row>
    <row r="38" spans="1:3" x14ac:dyDescent="0.2">
      <c r="A38" s="42"/>
      <c r="B38" s="42"/>
      <c r="C38" s="42"/>
    </row>
    <row r="39" spans="1:3" x14ac:dyDescent="0.2">
      <c r="A39" s="42"/>
      <c r="B39" s="42"/>
      <c r="C39" s="42"/>
    </row>
    <row r="40" spans="1:3" x14ac:dyDescent="0.2">
      <c r="A40" s="42"/>
      <c r="B40" s="42"/>
      <c r="C40" s="42"/>
    </row>
    <row r="41" spans="1:3" x14ac:dyDescent="0.2">
      <c r="A41" s="42"/>
      <c r="B41" s="42"/>
      <c r="C41" s="42"/>
    </row>
    <row r="42" spans="1:3" x14ac:dyDescent="0.2">
      <c r="A42" s="42"/>
      <c r="B42" s="42"/>
      <c r="C42" s="42"/>
    </row>
    <row r="43" spans="1:3" x14ac:dyDescent="0.2">
      <c r="A43" s="42"/>
      <c r="B43" s="42"/>
      <c r="C43" s="42"/>
    </row>
    <row r="44" spans="1:3" x14ac:dyDescent="0.2">
      <c r="A44" s="42"/>
      <c r="B44" s="42"/>
      <c r="C44" s="42"/>
    </row>
    <row r="45" spans="1:3" x14ac:dyDescent="0.2">
      <c r="A45" s="42"/>
      <c r="B45" s="42"/>
      <c r="C45" s="42"/>
    </row>
    <row r="46" spans="1:3" x14ac:dyDescent="0.2">
      <c r="A46" s="42"/>
      <c r="B46" s="42"/>
      <c r="C46" s="42"/>
    </row>
    <row r="47" spans="1:3" ht="12.75" customHeight="1" x14ac:dyDescent="0.2">
      <c r="A47" s="31" t="s">
        <v>26</v>
      </c>
    </row>
    <row r="48" spans="1:3" ht="12.75" customHeight="1" x14ac:dyDescent="0.2"/>
    <row r="49" spans="3:3" ht="12.75" customHeight="1" x14ac:dyDescent="0.2"/>
    <row r="50" spans="3:3" ht="12.75" customHeight="1" x14ac:dyDescent="0.2"/>
    <row r="51" spans="3:3" ht="12.75" customHeight="1" x14ac:dyDescent="0.2">
      <c r="C51" s="43"/>
    </row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</sheetData>
  <mergeCells count="7">
    <mergeCell ref="B1:C1"/>
    <mergeCell ref="A25:C25"/>
    <mergeCell ref="B2:C2"/>
    <mergeCell ref="B3:C3"/>
    <mergeCell ref="B4:C4"/>
    <mergeCell ref="A7:C7"/>
    <mergeCell ref="B5:C5"/>
  </mergeCells>
  <printOptions horizontalCentered="1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E182-6FDD-4CB0-8157-3C45D0E15A9A}">
  <sheetPr>
    <pageSetUpPr fitToPage="1"/>
  </sheetPr>
  <dimension ref="A1:N119"/>
  <sheetViews>
    <sheetView showZeros="0" tabSelected="1" zoomScaleNormal="100" workbookViewId="0">
      <selection activeCell="A8" sqref="A8:N8"/>
    </sheetView>
  </sheetViews>
  <sheetFormatPr defaultColWidth="9.140625" defaultRowHeight="12.75" x14ac:dyDescent="0.2"/>
  <cols>
    <col min="1" max="1" width="6.140625" style="1" customWidth="1"/>
    <col min="2" max="2" width="42.7109375" style="1" customWidth="1"/>
    <col min="3" max="6" width="10.7109375" style="1" customWidth="1"/>
    <col min="7" max="8" width="10.7109375" style="1" hidden="1" customWidth="1"/>
    <col min="9" max="14" width="10.7109375" style="1" customWidth="1"/>
    <col min="15" max="16384" width="9.140625" style="1"/>
  </cols>
  <sheetData>
    <row r="1" spans="1:14" ht="15" x14ac:dyDescent="0.25">
      <c r="K1" s="2" t="s">
        <v>199</v>
      </c>
    </row>
    <row r="2" spans="1:14" ht="14.25" customHeight="1" x14ac:dyDescent="0.25">
      <c r="E2" s="2"/>
      <c r="K2" s="2" t="s">
        <v>0</v>
      </c>
      <c r="M2" s="2"/>
    </row>
    <row r="3" spans="1:14" ht="15" x14ac:dyDescent="0.25">
      <c r="C3" s="4"/>
      <c r="D3" s="4"/>
      <c r="E3" s="3"/>
      <c r="K3" s="3" t="s">
        <v>1</v>
      </c>
      <c r="M3" s="3"/>
    </row>
    <row r="4" spans="1:14" ht="15" x14ac:dyDescent="0.25">
      <c r="C4" s="4"/>
      <c r="D4" s="4"/>
      <c r="E4" s="3"/>
      <c r="K4" s="3" t="s">
        <v>192</v>
      </c>
      <c r="M4" s="3"/>
    </row>
    <row r="5" spans="1:14" x14ac:dyDescent="0.2">
      <c r="C5" s="4"/>
      <c r="D5" s="4"/>
      <c r="K5" s="1" t="s">
        <v>109</v>
      </c>
    </row>
    <row r="6" spans="1:14" x14ac:dyDescent="0.2">
      <c r="C6" s="4"/>
      <c r="D6" s="4"/>
    </row>
    <row r="7" spans="1:14" ht="15.75" x14ac:dyDescent="0.25">
      <c r="A7" s="153" t="s">
        <v>27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15.75" x14ac:dyDescent="0.25">
      <c r="A8" s="159" t="s">
        <v>117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">
      <c r="B9" s="5"/>
      <c r="C9" s="5"/>
      <c r="D9" s="6"/>
    </row>
    <row r="10" spans="1:14" x14ac:dyDescent="0.2">
      <c r="B10" s="5"/>
      <c r="C10" s="5"/>
      <c r="D10" s="6"/>
      <c r="N10" s="18" t="s">
        <v>28</v>
      </c>
    </row>
    <row r="11" spans="1:14" ht="15.75" customHeight="1" thickBot="1" x14ac:dyDescent="0.25">
      <c r="A11" s="154" t="s">
        <v>2</v>
      </c>
      <c r="B11" s="155" t="s">
        <v>3</v>
      </c>
      <c r="C11" s="158" t="s">
        <v>7</v>
      </c>
      <c r="D11" s="151" t="s">
        <v>5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ht="48" customHeight="1" x14ac:dyDescent="0.2">
      <c r="A12" s="154"/>
      <c r="B12" s="155"/>
      <c r="C12" s="158"/>
      <c r="D12" s="155" t="s">
        <v>24</v>
      </c>
      <c r="E12" s="156" t="s">
        <v>19</v>
      </c>
      <c r="F12" s="157"/>
      <c r="G12" s="160" t="s">
        <v>128</v>
      </c>
      <c r="H12" s="161"/>
      <c r="I12" s="156" t="s">
        <v>112</v>
      </c>
      <c r="J12" s="157"/>
      <c r="K12" s="156" t="s">
        <v>129</v>
      </c>
      <c r="L12" s="157"/>
      <c r="M12" s="156" t="s">
        <v>6</v>
      </c>
      <c r="N12" s="157"/>
    </row>
    <row r="13" spans="1:14" ht="51" customHeight="1" x14ac:dyDescent="0.2">
      <c r="A13" s="154"/>
      <c r="B13" s="155"/>
      <c r="C13" s="158"/>
      <c r="D13" s="155"/>
      <c r="E13" s="7" t="s">
        <v>7</v>
      </c>
      <c r="F13" s="20" t="s">
        <v>24</v>
      </c>
      <c r="G13" s="83" t="s">
        <v>7</v>
      </c>
      <c r="H13" s="91" t="s">
        <v>24</v>
      </c>
      <c r="I13" s="7" t="s">
        <v>7</v>
      </c>
      <c r="J13" s="20" t="s">
        <v>24</v>
      </c>
      <c r="K13" s="7" t="s">
        <v>7</v>
      </c>
      <c r="L13" s="20" t="s">
        <v>24</v>
      </c>
      <c r="M13" s="7" t="s">
        <v>7</v>
      </c>
      <c r="N13" s="20" t="s">
        <v>24</v>
      </c>
    </row>
    <row r="14" spans="1:14" x14ac:dyDescent="0.2">
      <c r="A14" s="8">
        <v>1</v>
      </c>
      <c r="B14" s="9">
        <v>2</v>
      </c>
      <c r="C14" s="10">
        <v>4</v>
      </c>
      <c r="D14" s="9">
        <v>5</v>
      </c>
      <c r="E14" s="12">
        <v>7</v>
      </c>
      <c r="F14" s="11">
        <v>8</v>
      </c>
      <c r="G14" s="94">
        <v>9</v>
      </c>
      <c r="H14" s="99">
        <v>10</v>
      </c>
      <c r="I14" s="95">
        <v>11</v>
      </c>
      <c r="J14" s="96">
        <v>12</v>
      </c>
      <c r="K14" s="95">
        <v>11</v>
      </c>
      <c r="L14" s="96">
        <v>12</v>
      </c>
      <c r="M14" s="12">
        <v>13</v>
      </c>
      <c r="N14" s="11">
        <v>14</v>
      </c>
    </row>
    <row r="15" spans="1:14" ht="15.75" x14ac:dyDescent="0.25">
      <c r="A15" s="13" t="s">
        <v>8</v>
      </c>
      <c r="B15" s="110" t="s">
        <v>13</v>
      </c>
      <c r="C15" s="22">
        <f>C16+C20+C23+C27+C29</f>
        <v>10212</v>
      </c>
      <c r="D15" s="26">
        <f t="shared" ref="D15:N15" si="0">D16+D20+D23+D27+D29</f>
        <v>656</v>
      </c>
      <c r="E15" s="27">
        <f t="shared" si="0"/>
        <v>33576</v>
      </c>
      <c r="F15" s="28">
        <f t="shared" si="0"/>
        <v>656</v>
      </c>
      <c r="G15" s="82">
        <f t="shared" si="0"/>
        <v>0</v>
      </c>
      <c r="H15" s="26">
        <f t="shared" si="0"/>
        <v>0</v>
      </c>
      <c r="I15" s="27">
        <f t="shared" si="0"/>
        <v>0</v>
      </c>
      <c r="J15" s="28">
        <f t="shared" si="0"/>
        <v>0</v>
      </c>
      <c r="K15" s="27">
        <f t="shared" si="0"/>
        <v>0</v>
      </c>
      <c r="L15" s="28">
        <f t="shared" si="0"/>
        <v>0</v>
      </c>
      <c r="M15" s="27">
        <f t="shared" si="0"/>
        <v>-23364</v>
      </c>
      <c r="N15" s="28">
        <f t="shared" si="0"/>
        <v>0</v>
      </c>
    </row>
    <row r="16" spans="1:14" ht="42.75" x14ac:dyDescent="0.2">
      <c r="A16" s="87" t="s">
        <v>9</v>
      </c>
      <c r="B16" s="63" t="s">
        <v>17</v>
      </c>
      <c r="C16" s="22">
        <f>SUM(C17:C19)</f>
        <v>33476</v>
      </c>
      <c r="D16" s="26">
        <f>SUM(D17:D19)</f>
        <v>56</v>
      </c>
      <c r="E16" s="27">
        <f>SUM(E17:E19)</f>
        <v>32976</v>
      </c>
      <c r="F16" s="28">
        <f>SUM(F17:F19)</f>
        <v>56</v>
      </c>
      <c r="G16" s="82">
        <f t="shared" ref="G16:H16" si="1">SUM(G18:G19)</f>
        <v>0</v>
      </c>
      <c r="H16" s="26">
        <f t="shared" si="1"/>
        <v>0</v>
      </c>
      <c r="I16" s="27">
        <f t="shared" ref="I16:N16" si="2">SUM(I17:I19)</f>
        <v>0</v>
      </c>
      <c r="J16" s="28">
        <f t="shared" si="2"/>
        <v>0</v>
      </c>
      <c r="K16" s="27">
        <f t="shared" si="2"/>
        <v>0</v>
      </c>
      <c r="L16" s="28">
        <f t="shared" si="2"/>
        <v>0</v>
      </c>
      <c r="M16" s="27">
        <f t="shared" si="2"/>
        <v>500</v>
      </c>
      <c r="N16" s="28">
        <f t="shared" si="2"/>
        <v>0</v>
      </c>
    </row>
    <row r="17" spans="1:14" ht="30" x14ac:dyDescent="0.25">
      <c r="A17" s="133" t="s">
        <v>11</v>
      </c>
      <c r="B17" s="132" t="s">
        <v>195</v>
      </c>
      <c r="C17" s="134">
        <f t="shared" ref="C17" si="3">E17+G17+I17+K17+M17</f>
        <v>19400</v>
      </c>
      <c r="D17" s="135">
        <f t="shared" ref="D17" si="4">F17+H17+J17+L17+N17</f>
        <v>0</v>
      </c>
      <c r="E17" s="136">
        <v>19400</v>
      </c>
      <c r="F17" s="137"/>
      <c r="G17" s="138"/>
      <c r="H17" s="139"/>
      <c r="I17" s="136"/>
      <c r="J17" s="137"/>
      <c r="K17" s="136"/>
      <c r="L17" s="137"/>
      <c r="M17" s="136"/>
      <c r="N17" s="137"/>
    </row>
    <row r="18" spans="1:14" ht="15" x14ac:dyDescent="0.2">
      <c r="A18" s="133" t="s">
        <v>118</v>
      </c>
      <c r="B18" s="146" t="s">
        <v>130</v>
      </c>
      <c r="C18" s="134">
        <f t="shared" ref="C18:C19" si="5">E18+G18+I18+K18+M18</f>
        <v>13576</v>
      </c>
      <c r="D18" s="135">
        <f t="shared" ref="D18:D19" si="6">F18+H18+J18+L18+N18</f>
        <v>56</v>
      </c>
      <c r="E18" s="136">
        <f>2901+10675</f>
        <v>13576</v>
      </c>
      <c r="F18" s="137">
        <v>56</v>
      </c>
      <c r="G18" s="138"/>
      <c r="H18" s="139"/>
      <c r="I18" s="136"/>
      <c r="J18" s="137"/>
      <c r="K18" s="136"/>
      <c r="L18" s="137"/>
      <c r="M18" s="136"/>
      <c r="N18" s="137"/>
    </row>
    <row r="19" spans="1:14" ht="30" x14ac:dyDescent="0.2">
      <c r="A19" s="88" t="s">
        <v>198</v>
      </c>
      <c r="B19" s="92" t="s">
        <v>149</v>
      </c>
      <c r="C19" s="50">
        <f t="shared" si="5"/>
        <v>500</v>
      </c>
      <c r="D19" s="23">
        <f t="shared" si="6"/>
        <v>0</v>
      </c>
      <c r="E19" s="24"/>
      <c r="F19" s="25"/>
      <c r="G19" s="67"/>
      <c r="H19" s="68"/>
      <c r="I19" s="24"/>
      <c r="J19" s="25"/>
      <c r="K19" s="24"/>
      <c r="L19" s="25"/>
      <c r="M19" s="24">
        <v>500</v>
      </c>
      <c r="N19" s="25"/>
    </row>
    <row r="20" spans="1:14" ht="42.75" x14ac:dyDescent="0.2">
      <c r="A20" s="89" t="s">
        <v>20</v>
      </c>
      <c r="B20" s="63" t="s">
        <v>44</v>
      </c>
      <c r="C20" s="51">
        <f>SUM(C21:C22)</f>
        <v>-464</v>
      </c>
      <c r="D20" s="52">
        <f t="shared" ref="D20:N20" si="7">SUM(D21:D22)</f>
        <v>0</v>
      </c>
      <c r="E20" s="97">
        <f t="shared" si="7"/>
        <v>0</v>
      </c>
      <c r="F20" s="98">
        <f t="shared" si="7"/>
        <v>0</v>
      </c>
      <c r="G20" s="93">
        <f t="shared" si="7"/>
        <v>0</v>
      </c>
      <c r="H20" s="52">
        <f t="shared" si="7"/>
        <v>0</v>
      </c>
      <c r="I20" s="97">
        <f t="shared" si="7"/>
        <v>0</v>
      </c>
      <c r="J20" s="98">
        <f t="shared" si="7"/>
        <v>0</v>
      </c>
      <c r="K20" s="97">
        <f t="shared" si="7"/>
        <v>7000</v>
      </c>
      <c r="L20" s="98">
        <f t="shared" si="7"/>
        <v>0</v>
      </c>
      <c r="M20" s="97">
        <f t="shared" si="7"/>
        <v>-7464</v>
      </c>
      <c r="N20" s="98">
        <f t="shared" si="7"/>
        <v>0</v>
      </c>
    </row>
    <row r="21" spans="1:14" ht="15.75" x14ac:dyDescent="0.2">
      <c r="A21" s="89"/>
      <c r="B21" s="70" t="s">
        <v>171</v>
      </c>
      <c r="C21" s="50">
        <f t="shared" ref="C21" si="8">E21+G21+I21+K21+M21</f>
        <v>-7464</v>
      </c>
      <c r="D21" s="68">
        <f t="shared" ref="D21" si="9">F21+H21+J21+L21+N21</f>
        <v>0</v>
      </c>
      <c r="E21" s="125"/>
      <c r="F21" s="25"/>
      <c r="G21" s="67"/>
      <c r="H21" s="68"/>
      <c r="I21" s="24"/>
      <c r="J21" s="25"/>
      <c r="K21" s="24"/>
      <c r="L21" s="25"/>
      <c r="M21" s="125">
        <v>-7464</v>
      </c>
      <c r="N21" s="25"/>
    </row>
    <row r="22" spans="1:14" ht="30" x14ac:dyDescent="0.25">
      <c r="A22" s="88" t="s">
        <v>21</v>
      </c>
      <c r="B22" s="90" t="s">
        <v>120</v>
      </c>
      <c r="C22" s="50">
        <f t="shared" ref="C22" si="10">E22+G22+I22+K22+M22</f>
        <v>7000</v>
      </c>
      <c r="D22" s="23">
        <f t="shared" ref="D22" si="11">F22+H22+J22+L22+N22</f>
        <v>0</v>
      </c>
      <c r="E22" s="24"/>
      <c r="F22" s="25"/>
      <c r="G22" s="67"/>
      <c r="H22" s="68"/>
      <c r="I22" s="24"/>
      <c r="J22" s="25"/>
      <c r="K22" s="24">
        <v>7000</v>
      </c>
      <c r="L22" s="25"/>
      <c r="M22" s="24"/>
      <c r="N22" s="25"/>
    </row>
    <row r="23" spans="1:14" ht="28.5" x14ac:dyDescent="0.2">
      <c r="A23" s="55" t="s">
        <v>22</v>
      </c>
      <c r="B23" s="63" t="s">
        <v>10</v>
      </c>
      <c r="C23" s="51">
        <f>SUM(C24:C26)</f>
        <v>3489</v>
      </c>
      <c r="D23" s="52">
        <f>SUM(D24:D26)</f>
        <v>600</v>
      </c>
      <c r="E23" s="97">
        <f>SUM(E24:E26)</f>
        <v>600</v>
      </c>
      <c r="F23" s="98">
        <f>SUM(F24:F26)</f>
        <v>600</v>
      </c>
      <c r="G23" s="93">
        <f t="shared" ref="G23:H23" si="12">SUM(G24:G25)</f>
        <v>0</v>
      </c>
      <c r="H23" s="52">
        <f t="shared" si="12"/>
        <v>0</v>
      </c>
      <c r="I23" s="97">
        <f t="shared" ref="I23:N23" si="13">SUM(I24:I26)</f>
        <v>0</v>
      </c>
      <c r="J23" s="98">
        <f t="shared" si="13"/>
        <v>0</v>
      </c>
      <c r="K23" s="97">
        <f t="shared" si="13"/>
        <v>0</v>
      </c>
      <c r="L23" s="98">
        <f t="shared" si="13"/>
        <v>0</v>
      </c>
      <c r="M23" s="97">
        <f t="shared" si="13"/>
        <v>2889</v>
      </c>
      <c r="N23" s="98">
        <f t="shared" si="13"/>
        <v>0</v>
      </c>
    </row>
    <row r="24" spans="1:14" ht="15" x14ac:dyDescent="0.2">
      <c r="A24" s="57" t="s">
        <v>23</v>
      </c>
      <c r="B24" s="65" t="s">
        <v>48</v>
      </c>
      <c r="C24" s="50">
        <f t="shared" ref="C24" si="14">E24+G24+I24+K24+M24</f>
        <v>3363</v>
      </c>
      <c r="D24" s="23">
        <f t="shared" ref="D24" si="15">F24+H24+J24+L24+N24</f>
        <v>0</v>
      </c>
      <c r="E24" s="24"/>
      <c r="F24" s="25"/>
      <c r="G24" s="67"/>
      <c r="H24" s="68"/>
      <c r="I24" s="24"/>
      <c r="J24" s="25"/>
      <c r="K24" s="24"/>
      <c r="L24" s="25"/>
      <c r="M24" s="24">
        <f>4123-391-369</f>
        <v>3363</v>
      </c>
      <c r="N24" s="25"/>
    </row>
    <row r="25" spans="1:14" ht="15" x14ac:dyDescent="0.2">
      <c r="A25" s="56" t="s">
        <v>121</v>
      </c>
      <c r="B25" s="81" t="s">
        <v>148</v>
      </c>
      <c r="C25" s="50">
        <f t="shared" ref="C25" si="16">E25+G25+I25+K25+M25</f>
        <v>-474</v>
      </c>
      <c r="D25" s="23">
        <f t="shared" ref="D25" si="17">F25+H25+J25+L25+N25</f>
        <v>0</v>
      </c>
      <c r="E25" s="29"/>
      <c r="F25" s="30"/>
      <c r="G25" s="80"/>
      <c r="H25" s="23"/>
      <c r="I25" s="29"/>
      <c r="J25" s="30"/>
      <c r="K25" s="29"/>
      <c r="L25" s="30"/>
      <c r="M25" s="24">
        <v>-474</v>
      </c>
      <c r="N25" s="25"/>
    </row>
    <row r="26" spans="1:14" ht="30" x14ac:dyDescent="0.25">
      <c r="A26" s="140" t="s">
        <v>197</v>
      </c>
      <c r="B26" s="132" t="s">
        <v>196</v>
      </c>
      <c r="C26" s="134">
        <f t="shared" ref="C26" si="18">E26+G26+I26+K26+M26</f>
        <v>600</v>
      </c>
      <c r="D26" s="135">
        <f t="shared" ref="D26" si="19">F26+H26+J26+L26+N26</f>
        <v>600</v>
      </c>
      <c r="E26" s="141">
        <v>600</v>
      </c>
      <c r="F26" s="142">
        <v>600</v>
      </c>
      <c r="G26" s="143"/>
      <c r="H26" s="135"/>
      <c r="I26" s="144"/>
      <c r="J26" s="142"/>
      <c r="K26" s="144"/>
      <c r="L26" s="142"/>
      <c r="M26" s="145"/>
      <c r="N26" s="137"/>
    </row>
    <row r="27" spans="1:14" ht="28.5" x14ac:dyDescent="0.2">
      <c r="A27" s="55" t="s">
        <v>45</v>
      </c>
      <c r="B27" s="63" t="s">
        <v>47</v>
      </c>
      <c r="C27" s="51">
        <f t="shared" ref="C27:N27" si="20">SUM(C28:C28)</f>
        <v>-10000</v>
      </c>
      <c r="D27" s="52">
        <f t="shared" si="20"/>
        <v>0</v>
      </c>
      <c r="E27" s="105">
        <f t="shared" si="20"/>
        <v>0</v>
      </c>
      <c r="F27" s="98">
        <f t="shared" si="20"/>
        <v>0</v>
      </c>
      <c r="G27" s="93">
        <f t="shared" si="20"/>
        <v>0</v>
      </c>
      <c r="H27" s="52">
        <f t="shared" si="20"/>
        <v>0</v>
      </c>
      <c r="I27" s="97">
        <f t="shared" si="20"/>
        <v>0</v>
      </c>
      <c r="J27" s="98">
        <f t="shared" si="20"/>
        <v>0</v>
      </c>
      <c r="K27" s="97">
        <f t="shared" si="20"/>
        <v>0</v>
      </c>
      <c r="L27" s="98">
        <f t="shared" si="20"/>
        <v>0</v>
      </c>
      <c r="M27" s="105">
        <f t="shared" si="20"/>
        <v>-10000</v>
      </c>
      <c r="N27" s="98">
        <f t="shared" si="20"/>
        <v>0</v>
      </c>
    </row>
    <row r="28" spans="1:14" ht="15.75" x14ac:dyDescent="0.2">
      <c r="A28" s="124" t="s">
        <v>46</v>
      </c>
      <c r="B28" s="70" t="s">
        <v>170</v>
      </c>
      <c r="C28" s="50">
        <f t="shared" ref="C28" si="21">E28+G28+I28+K28+M28</f>
        <v>-10000</v>
      </c>
      <c r="D28" s="23">
        <f t="shared" ref="D28" si="22">F28+H28+J28+L28+N28</f>
        <v>0</v>
      </c>
      <c r="E28" s="24"/>
      <c r="F28" s="25"/>
      <c r="G28" s="67"/>
      <c r="H28" s="68"/>
      <c r="I28" s="24"/>
      <c r="J28" s="25"/>
      <c r="K28" s="24"/>
      <c r="L28" s="25"/>
      <c r="M28" s="24">
        <v>-10000</v>
      </c>
      <c r="N28" s="25"/>
    </row>
    <row r="29" spans="1:14" ht="28.5" x14ac:dyDescent="0.2">
      <c r="A29" s="89" t="s">
        <v>70</v>
      </c>
      <c r="B29" s="109" t="s">
        <v>113</v>
      </c>
      <c r="C29" s="51">
        <f t="shared" ref="C29:N29" si="23">SUM(C30:C31)</f>
        <v>-16289</v>
      </c>
      <c r="D29" s="52">
        <f t="shared" si="23"/>
        <v>0</v>
      </c>
      <c r="E29" s="97">
        <f t="shared" si="23"/>
        <v>0</v>
      </c>
      <c r="F29" s="98">
        <f t="shared" si="23"/>
        <v>0</v>
      </c>
      <c r="G29" s="93">
        <f t="shared" si="23"/>
        <v>0</v>
      </c>
      <c r="H29" s="52">
        <f t="shared" si="23"/>
        <v>0</v>
      </c>
      <c r="I29" s="97">
        <f t="shared" si="23"/>
        <v>0</v>
      </c>
      <c r="J29" s="98">
        <f t="shared" si="23"/>
        <v>0</v>
      </c>
      <c r="K29" s="97">
        <f t="shared" si="23"/>
        <v>-7000</v>
      </c>
      <c r="L29" s="98">
        <f t="shared" si="23"/>
        <v>0</v>
      </c>
      <c r="M29" s="97">
        <f t="shared" si="23"/>
        <v>-9289</v>
      </c>
      <c r="N29" s="98">
        <f t="shared" si="23"/>
        <v>0</v>
      </c>
    </row>
    <row r="30" spans="1:14" ht="30" x14ac:dyDescent="0.2">
      <c r="A30" s="88" t="s">
        <v>71</v>
      </c>
      <c r="B30" s="81" t="s">
        <v>127</v>
      </c>
      <c r="C30" s="50">
        <f t="shared" ref="C30:C31" si="24">E30+G30+I30+K30+M30</f>
        <v>-9289</v>
      </c>
      <c r="D30" s="23">
        <f t="shared" ref="D30:D31" si="25">F30+H30+J30+L30+N30</f>
        <v>0</v>
      </c>
      <c r="E30" s="29"/>
      <c r="F30" s="30"/>
      <c r="G30" s="80"/>
      <c r="H30" s="23"/>
      <c r="I30" s="29"/>
      <c r="J30" s="30"/>
      <c r="K30" s="29"/>
      <c r="L30" s="30"/>
      <c r="M30" s="24">
        <v>-9289</v>
      </c>
      <c r="N30" s="25"/>
    </row>
    <row r="31" spans="1:14" ht="30" x14ac:dyDescent="0.25">
      <c r="A31" s="88" t="s">
        <v>122</v>
      </c>
      <c r="B31" s="90" t="s">
        <v>120</v>
      </c>
      <c r="C31" s="50">
        <f t="shared" si="24"/>
        <v>-7000</v>
      </c>
      <c r="D31" s="23">
        <f t="shared" si="25"/>
        <v>0</v>
      </c>
      <c r="E31" s="29"/>
      <c r="F31" s="30"/>
      <c r="G31" s="80"/>
      <c r="H31" s="23"/>
      <c r="I31" s="29"/>
      <c r="J31" s="30"/>
      <c r="K31" s="29">
        <v>-7000</v>
      </c>
      <c r="L31" s="30"/>
      <c r="M31" s="24"/>
      <c r="N31" s="25"/>
    </row>
    <row r="32" spans="1:14" ht="42.75" x14ac:dyDescent="0.2">
      <c r="A32" s="73" t="s">
        <v>12</v>
      </c>
      <c r="B32" s="54" t="s">
        <v>110</v>
      </c>
      <c r="C32" s="22">
        <f>C33</f>
        <v>1200</v>
      </c>
      <c r="D32" s="26">
        <f t="shared" ref="D32:D33" si="26">D33</f>
        <v>0</v>
      </c>
      <c r="E32" s="27">
        <f t="shared" ref="E32:E33" si="27">E33</f>
        <v>0</v>
      </c>
      <c r="F32" s="28">
        <f t="shared" ref="F32:F33" si="28">F33</f>
        <v>0</v>
      </c>
      <c r="G32" s="82">
        <f t="shared" ref="G32:G33" si="29">G33</f>
        <v>0</v>
      </c>
      <c r="H32" s="26">
        <f t="shared" ref="H32:H33" si="30">H33</f>
        <v>0</v>
      </c>
      <c r="I32" s="27">
        <f t="shared" ref="I32:I33" si="31">I33</f>
        <v>0</v>
      </c>
      <c r="J32" s="28">
        <f t="shared" ref="J32:J33" si="32">J33</f>
        <v>0</v>
      </c>
      <c r="K32" s="27">
        <f t="shared" ref="K32:K33" si="33">K33</f>
        <v>0</v>
      </c>
      <c r="L32" s="28">
        <f t="shared" ref="L32:L33" si="34">L33</f>
        <v>0</v>
      </c>
      <c r="M32" s="27">
        <f t="shared" ref="M32:M33" si="35">M33</f>
        <v>1200</v>
      </c>
      <c r="N32" s="28">
        <f t="shared" ref="N32:N33" si="36">N33</f>
        <v>0</v>
      </c>
    </row>
    <row r="33" spans="1:14" ht="28.5" x14ac:dyDescent="0.2">
      <c r="A33" s="76" t="s">
        <v>14</v>
      </c>
      <c r="B33" s="71" t="s">
        <v>10</v>
      </c>
      <c r="C33" s="22">
        <f>C34</f>
        <v>1200</v>
      </c>
      <c r="D33" s="26">
        <f t="shared" si="26"/>
        <v>0</v>
      </c>
      <c r="E33" s="27">
        <f t="shared" si="27"/>
        <v>0</v>
      </c>
      <c r="F33" s="28">
        <f t="shared" si="28"/>
        <v>0</v>
      </c>
      <c r="G33" s="82">
        <f t="shared" si="29"/>
        <v>0</v>
      </c>
      <c r="H33" s="26">
        <f t="shared" si="30"/>
        <v>0</v>
      </c>
      <c r="I33" s="27">
        <f t="shared" si="31"/>
        <v>0</v>
      </c>
      <c r="J33" s="28">
        <f t="shared" si="32"/>
        <v>0</v>
      </c>
      <c r="K33" s="27">
        <f t="shared" si="33"/>
        <v>0</v>
      </c>
      <c r="L33" s="28">
        <f t="shared" si="34"/>
        <v>0</v>
      </c>
      <c r="M33" s="27">
        <f t="shared" si="35"/>
        <v>1200</v>
      </c>
      <c r="N33" s="28">
        <f t="shared" si="36"/>
        <v>0</v>
      </c>
    </row>
    <row r="34" spans="1:14" ht="15" x14ac:dyDescent="0.25">
      <c r="A34" s="78" t="s">
        <v>16</v>
      </c>
      <c r="B34" s="72" t="s">
        <v>25</v>
      </c>
      <c r="C34" s="50">
        <f t="shared" ref="C34" si="37">E34+G34+I34+K34+M34</f>
        <v>1200</v>
      </c>
      <c r="D34" s="23">
        <f t="shared" ref="D34" si="38">F34+H34+J34+L34+N34</f>
        <v>0</v>
      </c>
      <c r="E34" s="29"/>
      <c r="F34" s="30"/>
      <c r="G34" s="80"/>
      <c r="H34" s="23"/>
      <c r="I34" s="29"/>
      <c r="J34" s="30"/>
      <c r="K34" s="29"/>
      <c r="L34" s="30"/>
      <c r="M34" s="24">
        <v>1200</v>
      </c>
      <c r="N34" s="30"/>
    </row>
    <row r="35" spans="1:14" ht="15.75" x14ac:dyDescent="0.25">
      <c r="A35" s="73" t="s">
        <v>72</v>
      </c>
      <c r="B35" s="110" t="s">
        <v>131</v>
      </c>
      <c r="C35" s="22">
        <f>C36+C38+C40</f>
        <v>0</v>
      </c>
      <c r="D35" s="26">
        <f t="shared" ref="D35:N35" si="39">D36+D38+D40</f>
        <v>-2800</v>
      </c>
      <c r="E35" s="27">
        <f t="shared" si="39"/>
        <v>0</v>
      </c>
      <c r="F35" s="28">
        <f t="shared" si="39"/>
        <v>0</v>
      </c>
      <c r="G35" s="82">
        <f t="shared" si="39"/>
        <v>0</v>
      </c>
      <c r="H35" s="26">
        <f t="shared" si="39"/>
        <v>0</v>
      </c>
      <c r="I35" s="27">
        <f t="shared" si="39"/>
        <v>0</v>
      </c>
      <c r="J35" s="28">
        <f t="shared" si="39"/>
        <v>0</v>
      </c>
      <c r="K35" s="27">
        <f t="shared" si="39"/>
        <v>0</v>
      </c>
      <c r="L35" s="28">
        <f t="shared" si="39"/>
        <v>0</v>
      </c>
      <c r="M35" s="27">
        <f t="shared" si="39"/>
        <v>0</v>
      </c>
      <c r="N35" s="28">
        <f t="shared" si="39"/>
        <v>-2800</v>
      </c>
    </row>
    <row r="36" spans="1:14" ht="42.75" x14ac:dyDescent="0.2">
      <c r="A36" s="73" t="s">
        <v>73</v>
      </c>
      <c r="B36" s="109" t="s">
        <v>44</v>
      </c>
      <c r="C36" s="22">
        <f>C37</f>
        <v>300</v>
      </c>
      <c r="D36" s="26">
        <f t="shared" ref="D36:N36" si="40">D37</f>
        <v>0</v>
      </c>
      <c r="E36" s="27">
        <f t="shared" si="40"/>
        <v>0</v>
      </c>
      <c r="F36" s="28">
        <f t="shared" si="40"/>
        <v>0</v>
      </c>
      <c r="G36" s="82">
        <f t="shared" si="40"/>
        <v>0</v>
      </c>
      <c r="H36" s="26">
        <f t="shared" si="40"/>
        <v>0</v>
      </c>
      <c r="I36" s="27">
        <f t="shared" si="40"/>
        <v>0</v>
      </c>
      <c r="J36" s="28">
        <f t="shared" si="40"/>
        <v>0</v>
      </c>
      <c r="K36" s="27">
        <f t="shared" si="40"/>
        <v>0</v>
      </c>
      <c r="L36" s="28">
        <f t="shared" si="40"/>
        <v>0</v>
      </c>
      <c r="M36" s="27">
        <f t="shared" si="40"/>
        <v>300</v>
      </c>
      <c r="N36" s="28">
        <f t="shared" si="40"/>
        <v>0</v>
      </c>
    </row>
    <row r="37" spans="1:14" ht="15" x14ac:dyDescent="0.25">
      <c r="A37" s="74" t="s">
        <v>74</v>
      </c>
      <c r="B37" s="119" t="s">
        <v>150</v>
      </c>
      <c r="C37" s="50">
        <f t="shared" ref="C37" si="41">E37+G37+I37+K37+M37</f>
        <v>300</v>
      </c>
      <c r="D37" s="23">
        <f t="shared" ref="D37" si="42">F37+H37+J37+L37+N37</f>
        <v>0</v>
      </c>
      <c r="E37" s="29"/>
      <c r="F37" s="30"/>
      <c r="G37" s="80"/>
      <c r="H37" s="23"/>
      <c r="I37" s="29"/>
      <c r="J37" s="30"/>
      <c r="K37" s="29"/>
      <c r="L37" s="30"/>
      <c r="M37" s="24">
        <v>300</v>
      </c>
      <c r="N37" s="30"/>
    </row>
    <row r="38" spans="1:14" ht="28.5" x14ac:dyDescent="0.2">
      <c r="A38" s="14" t="s">
        <v>164</v>
      </c>
      <c r="B38" s="109" t="s">
        <v>10</v>
      </c>
      <c r="C38" s="51">
        <f>C39</f>
        <v>-2000</v>
      </c>
      <c r="D38" s="52">
        <f t="shared" ref="D38:N38" si="43">D39</f>
        <v>-2800</v>
      </c>
      <c r="E38" s="97">
        <f t="shared" si="43"/>
        <v>0</v>
      </c>
      <c r="F38" s="98">
        <f t="shared" si="43"/>
        <v>0</v>
      </c>
      <c r="G38" s="93">
        <f t="shared" si="43"/>
        <v>0</v>
      </c>
      <c r="H38" s="52">
        <f t="shared" si="43"/>
        <v>0</v>
      </c>
      <c r="I38" s="97">
        <f t="shared" si="43"/>
        <v>0</v>
      </c>
      <c r="J38" s="98">
        <f t="shared" si="43"/>
        <v>0</v>
      </c>
      <c r="K38" s="97">
        <f t="shared" si="43"/>
        <v>0</v>
      </c>
      <c r="L38" s="98">
        <f t="shared" si="43"/>
        <v>0</v>
      </c>
      <c r="M38" s="97">
        <f t="shared" si="43"/>
        <v>-2000</v>
      </c>
      <c r="N38" s="98">
        <f t="shared" si="43"/>
        <v>-2800</v>
      </c>
    </row>
    <row r="39" spans="1:14" ht="15" x14ac:dyDescent="0.25">
      <c r="A39" s="15" t="s">
        <v>165</v>
      </c>
      <c r="B39" s="119" t="s">
        <v>142</v>
      </c>
      <c r="C39" s="50">
        <f t="shared" ref="C39" si="44">E39+G39+I39+K39+M39</f>
        <v>-2000</v>
      </c>
      <c r="D39" s="23">
        <f t="shared" ref="D39" si="45">F39+H39+J39+L39+N39</f>
        <v>-2800</v>
      </c>
      <c r="E39" s="29"/>
      <c r="F39" s="30"/>
      <c r="G39" s="80"/>
      <c r="H39" s="23"/>
      <c r="I39" s="29"/>
      <c r="J39" s="30"/>
      <c r="K39" s="29"/>
      <c r="L39" s="30"/>
      <c r="M39" s="24">
        <v>-2000</v>
      </c>
      <c r="N39" s="30">
        <v>-2800</v>
      </c>
    </row>
    <row r="40" spans="1:14" ht="28.5" x14ac:dyDescent="0.2">
      <c r="A40" s="55" t="s">
        <v>172</v>
      </c>
      <c r="B40" s="109" t="s">
        <v>113</v>
      </c>
      <c r="C40" s="51">
        <f>C41+C42</f>
        <v>1700</v>
      </c>
      <c r="D40" s="52">
        <f t="shared" ref="D40:N40" si="46">D41+D42</f>
        <v>0</v>
      </c>
      <c r="E40" s="97">
        <f t="shared" si="46"/>
        <v>0</v>
      </c>
      <c r="F40" s="98">
        <f t="shared" si="46"/>
        <v>0</v>
      </c>
      <c r="G40" s="93">
        <f t="shared" si="46"/>
        <v>0</v>
      </c>
      <c r="H40" s="52">
        <f t="shared" si="46"/>
        <v>0</v>
      </c>
      <c r="I40" s="97">
        <f t="shared" si="46"/>
        <v>0</v>
      </c>
      <c r="J40" s="98">
        <f t="shared" si="46"/>
        <v>0</v>
      </c>
      <c r="K40" s="97">
        <f t="shared" si="46"/>
        <v>0</v>
      </c>
      <c r="L40" s="98">
        <f t="shared" si="46"/>
        <v>0</v>
      </c>
      <c r="M40" s="97">
        <f t="shared" si="46"/>
        <v>1700</v>
      </c>
      <c r="N40" s="98">
        <f t="shared" si="46"/>
        <v>0</v>
      </c>
    </row>
    <row r="41" spans="1:14" ht="15" x14ac:dyDescent="0.25">
      <c r="A41" s="57" t="s">
        <v>173</v>
      </c>
      <c r="B41" s="113" t="s">
        <v>114</v>
      </c>
      <c r="C41" s="50">
        <f t="shared" ref="C41" si="47">E41+G41+I41+K41+M41</f>
        <v>2900</v>
      </c>
      <c r="D41" s="23">
        <f t="shared" ref="D41" si="48">F41+H41+J41+L41+N41</f>
        <v>0</v>
      </c>
      <c r="E41" s="29"/>
      <c r="F41" s="30"/>
      <c r="G41" s="80"/>
      <c r="H41" s="23"/>
      <c r="I41" s="29"/>
      <c r="J41" s="30"/>
      <c r="K41" s="29"/>
      <c r="L41" s="30"/>
      <c r="M41" s="24">
        <v>2900</v>
      </c>
      <c r="N41" s="30"/>
    </row>
    <row r="42" spans="1:14" ht="30" x14ac:dyDescent="0.25">
      <c r="A42" s="56" t="s">
        <v>174</v>
      </c>
      <c r="B42" s="79" t="s">
        <v>156</v>
      </c>
      <c r="C42" s="50">
        <f t="shared" ref="C42" si="49">E42+G42+I42+K42+M42</f>
        <v>-1200</v>
      </c>
      <c r="D42" s="23">
        <f t="shared" ref="D42" si="50">F42+H42+J42+L42+N42</f>
        <v>0</v>
      </c>
      <c r="E42" s="29"/>
      <c r="F42" s="30"/>
      <c r="G42" s="80"/>
      <c r="H42" s="23"/>
      <c r="I42" s="29"/>
      <c r="J42" s="30"/>
      <c r="K42" s="29"/>
      <c r="L42" s="30"/>
      <c r="M42" s="24">
        <v>-1200</v>
      </c>
      <c r="N42" s="30"/>
    </row>
    <row r="43" spans="1:14" ht="15.75" x14ac:dyDescent="0.25">
      <c r="A43" s="73" t="s">
        <v>75</v>
      </c>
      <c r="B43" s="110" t="s">
        <v>115</v>
      </c>
      <c r="C43" s="51">
        <f>C44+C46</f>
        <v>3400</v>
      </c>
      <c r="D43" s="52">
        <f t="shared" ref="D43:N43" si="51">D44+D46</f>
        <v>0</v>
      </c>
      <c r="E43" s="97">
        <f t="shared" si="51"/>
        <v>0</v>
      </c>
      <c r="F43" s="98">
        <f t="shared" si="51"/>
        <v>0</v>
      </c>
      <c r="G43" s="93">
        <f t="shared" si="51"/>
        <v>0</v>
      </c>
      <c r="H43" s="52">
        <f t="shared" si="51"/>
        <v>0</v>
      </c>
      <c r="I43" s="97">
        <f t="shared" si="51"/>
        <v>0</v>
      </c>
      <c r="J43" s="98">
        <f t="shared" si="51"/>
        <v>0</v>
      </c>
      <c r="K43" s="97">
        <f t="shared" si="51"/>
        <v>0</v>
      </c>
      <c r="L43" s="98">
        <f t="shared" si="51"/>
        <v>0</v>
      </c>
      <c r="M43" s="97">
        <f t="shared" si="51"/>
        <v>3400</v>
      </c>
      <c r="N43" s="98">
        <f t="shared" si="51"/>
        <v>0</v>
      </c>
    </row>
    <row r="44" spans="1:14" ht="28.5" x14ac:dyDescent="0.2">
      <c r="A44" s="73" t="s">
        <v>76</v>
      </c>
      <c r="B44" s="63" t="s">
        <v>10</v>
      </c>
      <c r="C44" s="22">
        <f>C45</f>
        <v>1000</v>
      </c>
      <c r="D44" s="26">
        <f t="shared" ref="D44:N44" si="52">D45</f>
        <v>0</v>
      </c>
      <c r="E44" s="27">
        <f t="shared" si="52"/>
        <v>0</v>
      </c>
      <c r="F44" s="28">
        <f t="shared" si="52"/>
        <v>0</v>
      </c>
      <c r="G44" s="82">
        <f t="shared" si="52"/>
        <v>0</v>
      </c>
      <c r="H44" s="26">
        <f t="shared" si="52"/>
        <v>0</v>
      </c>
      <c r="I44" s="27">
        <f t="shared" si="52"/>
        <v>0</v>
      </c>
      <c r="J44" s="28">
        <f t="shared" si="52"/>
        <v>0</v>
      </c>
      <c r="K44" s="27">
        <f t="shared" si="52"/>
        <v>0</v>
      </c>
      <c r="L44" s="28">
        <f t="shared" si="52"/>
        <v>0</v>
      </c>
      <c r="M44" s="27">
        <f t="shared" si="52"/>
        <v>1000</v>
      </c>
      <c r="N44" s="28">
        <f t="shared" si="52"/>
        <v>0</v>
      </c>
    </row>
    <row r="45" spans="1:14" ht="15" x14ac:dyDescent="0.25">
      <c r="A45" s="74" t="s">
        <v>77</v>
      </c>
      <c r="B45" s="66" t="s">
        <v>142</v>
      </c>
      <c r="C45" s="50">
        <f>E45+I45+M45</f>
        <v>1000</v>
      </c>
      <c r="D45" s="23">
        <f>F45+J45+N45</f>
        <v>0</v>
      </c>
      <c r="E45" s="29"/>
      <c r="F45" s="30"/>
      <c r="G45" s="80"/>
      <c r="H45" s="23"/>
      <c r="I45" s="29"/>
      <c r="J45" s="30"/>
      <c r="K45" s="29"/>
      <c r="L45" s="30"/>
      <c r="M45" s="24">
        <v>1000</v>
      </c>
      <c r="N45" s="30"/>
    </row>
    <row r="46" spans="1:14" ht="28.5" x14ac:dyDescent="0.2">
      <c r="A46" s="73" t="s">
        <v>137</v>
      </c>
      <c r="B46" s="63" t="s">
        <v>113</v>
      </c>
      <c r="C46" s="51">
        <f>C47+C48+C49</f>
        <v>2400</v>
      </c>
      <c r="D46" s="52">
        <f t="shared" ref="D46:N46" si="53">D47+D48+D49</f>
        <v>0</v>
      </c>
      <c r="E46" s="97">
        <f t="shared" si="53"/>
        <v>0</v>
      </c>
      <c r="F46" s="98">
        <f t="shared" si="53"/>
        <v>0</v>
      </c>
      <c r="G46" s="93">
        <f t="shared" si="53"/>
        <v>0</v>
      </c>
      <c r="H46" s="52">
        <f t="shared" si="53"/>
        <v>0</v>
      </c>
      <c r="I46" s="97">
        <f t="shared" si="53"/>
        <v>0</v>
      </c>
      <c r="J46" s="98">
        <f t="shared" si="53"/>
        <v>0</v>
      </c>
      <c r="K46" s="97">
        <f t="shared" si="53"/>
        <v>0</v>
      </c>
      <c r="L46" s="98">
        <f t="shared" si="53"/>
        <v>0</v>
      </c>
      <c r="M46" s="97">
        <f t="shared" si="53"/>
        <v>2400</v>
      </c>
      <c r="N46" s="98">
        <f t="shared" si="53"/>
        <v>0</v>
      </c>
    </row>
    <row r="47" spans="1:14" ht="15" x14ac:dyDescent="0.25">
      <c r="A47" s="74" t="s">
        <v>138</v>
      </c>
      <c r="B47" s="66" t="s">
        <v>116</v>
      </c>
      <c r="C47" s="50">
        <f t="shared" ref="C47" si="54">E47+G47+I47+K47+M47</f>
        <v>1700</v>
      </c>
      <c r="D47" s="23">
        <f t="shared" ref="D47" si="55">F47+H47+J47+L47+N47</f>
        <v>0</v>
      </c>
      <c r="E47" s="24"/>
      <c r="F47" s="25"/>
      <c r="G47" s="67"/>
      <c r="H47" s="68"/>
      <c r="I47" s="24"/>
      <c r="J47" s="25"/>
      <c r="K47" s="24"/>
      <c r="L47" s="25"/>
      <c r="M47" s="24">
        <v>1700</v>
      </c>
      <c r="N47" s="25"/>
    </row>
    <row r="48" spans="1:14" ht="15" x14ac:dyDescent="0.25">
      <c r="A48" s="74" t="s">
        <v>139</v>
      </c>
      <c r="B48" s="75" t="s">
        <v>114</v>
      </c>
      <c r="C48" s="50">
        <f t="shared" ref="C48" si="56">E48+G48+I48+K48+M48</f>
        <v>4700</v>
      </c>
      <c r="D48" s="23">
        <f t="shared" ref="D48" si="57">F48+H48+J48+L48+N48</f>
        <v>0</v>
      </c>
      <c r="E48" s="24"/>
      <c r="F48" s="25"/>
      <c r="G48" s="67"/>
      <c r="H48" s="68"/>
      <c r="I48" s="24"/>
      <c r="J48" s="25"/>
      <c r="K48" s="24"/>
      <c r="L48" s="25"/>
      <c r="M48" s="24">
        <f>1300+3400</f>
        <v>4700</v>
      </c>
      <c r="N48" s="25"/>
    </row>
    <row r="49" spans="1:14" ht="15" x14ac:dyDescent="0.25">
      <c r="A49" s="74" t="s">
        <v>175</v>
      </c>
      <c r="B49" s="75" t="s">
        <v>126</v>
      </c>
      <c r="C49" s="50">
        <f t="shared" ref="C49" si="58">E49+G49+I49+K49+M49</f>
        <v>-4000</v>
      </c>
      <c r="D49" s="23">
        <f t="shared" ref="D49" si="59">F49+H49+J49+L49+N49</f>
        <v>0</v>
      </c>
      <c r="E49" s="24"/>
      <c r="F49" s="25"/>
      <c r="G49" s="67"/>
      <c r="H49" s="68"/>
      <c r="I49" s="24"/>
      <c r="J49" s="25"/>
      <c r="K49" s="24"/>
      <c r="L49" s="25"/>
      <c r="M49" s="24">
        <v>-4000</v>
      </c>
      <c r="N49" s="25"/>
    </row>
    <row r="50" spans="1:14" ht="15.75" x14ac:dyDescent="0.25">
      <c r="A50" s="73" t="s">
        <v>78</v>
      </c>
      <c r="B50" s="110" t="s">
        <v>132</v>
      </c>
      <c r="C50" s="22">
        <f>C51+C53</f>
        <v>0</v>
      </c>
      <c r="D50" s="26">
        <f t="shared" ref="D50:N50" si="60">D51+D53</f>
        <v>0</v>
      </c>
      <c r="E50" s="27">
        <f t="shared" si="60"/>
        <v>0</v>
      </c>
      <c r="F50" s="28">
        <f t="shared" si="60"/>
        <v>0</v>
      </c>
      <c r="G50" s="82">
        <f t="shared" si="60"/>
        <v>0</v>
      </c>
      <c r="H50" s="26">
        <f t="shared" si="60"/>
        <v>0</v>
      </c>
      <c r="I50" s="27">
        <f t="shared" si="60"/>
        <v>0</v>
      </c>
      <c r="J50" s="28">
        <f t="shared" si="60"/>
        <v>0</v>
      </c>
      <c r="K50" s="27">
        <f t="shared" si="60"/>
        <v>0</v>
      </c>
      <c r="L50" s="28">
        <f t="shared" si="60"/>
        <v>0</v>
      </c>
      <c r="M50" s="27">
        <f t="shared" si="60"/>
        <v>0</v>
      </c>
      <c r="N50" s="28">
        <f t="shared" si="60"/>
        <v>0</v>
      </c>
    </row>
    <row r="51" spans="1:14" ht="28.5" x14ac:dyDescent="0.2">
      <c r="A51" s="120" t="s">
        <v>79</v>
      </c>
      <c r="B51" s="109" t="s">
        <v>10</v>
      </c>
      <c r="C51" s="22">
        <f>C52</f>
        <v>2000</v>
      </c>
      <c r="D51" s="26">
        <f t="shared" ref="D51" si="61">D52</f>
        <v>0</v>
      </c>
      <c r="E51" s="27">
        <f t="shared" ref="E51" si="62">E52</f>
        <v>0</v>
      </c>
      <c r="F51" s="28">
        <f t="shared" ref="F51" si="63">F52</f>
        <v>0</v>
      </c>
      <c r="G51" s="82">
        <f t="shared" ref="G51" si="64">G52</f>
        <v>0</v>
      </c>
      <c r="H51" s="26">
        <f t="shared" ref="H51" si="65">H52</f>
        <v>0</v>
      </c>
      <c r="I51" s="27">
        <f t="shared" ref="I51" si="66">I52</f>
        <v>0</v>
      </c>
      <c r="J51" s="28">
        <f t="shared" ref="J51" si="67">J52</f>
        <v>0</v>
      </c>
      <c r="K51" s="27">
        <f t="shared" ref="K51" si="68">K52</f>
        <v>0</v>
      </c>
      <c r="L51" s="28">
        <f t="shared" ref="L51" si="69">L52</f>
        <v>0</v>
      </c>
      <c r="M51" s="27">
        <f t="shared" ref="M51" si="70">M52</f>
        <v>2000</v>
      </c>
      <c r="N51" s="28">
        <f t="shared" ref="N51" si="71">N52</f>
        <v>0</v>
      </c>
    </row>
    <row r="52" spans="1:14" ht="15" x14ac:dyDescent="0.25">
      <c r="A52" s="121" t="s">
        <v>80</v>
      </c>
      <c r="B52" s="119" t="s">
        <v>142</v>
      </c>
      <c r="C52" s="50">
        <f t="shared" ref="C52" si="72">E52+G52+I52+K52+M52</f>
        <v>2000</v>
      </c>
      <c r="D52" s="23">
        <f t="shared" ref="D52" si="73">F52+H52+J52+L52+N52</f>
        <v>0</v>
      </c>
      <c r="E52" s="24"/>
      <c r="F52" s="25"/>
      <c r="G52" s="67"/>
      <c r="H52" s="68"/>
      <c r="I52" s="24"/>
      <c r="J52" s="25"/>
      <c r="K52" s="24"/>
      <c r="L52" s="25"/>
      <c r="M52" s="24">
        <v>2000</v>
      </c>
      <c r="N52" s="25"/>
    </row>
    <row r="53" spans="1:14" ht="28.5" x14ac:dyDescent="0.2">
      <c r="A53" s="120" t="s">
        <v>176</v>
      </c>
      <c r="B53" s="109" t="s">
        <v>113</v>
      </c>
      <c r="C53" s="22">
        <f>C54</f>
        <v>-2000</v>
      </c>
      <c r="D53" s="26">
        <f t="shared" ref="D53" si="74">D54</f>
        <v>0</v>
      </c>
      <c r="E53" s="27">
        <f t="shared" ref="E53" si="75">E54</f>
        <v>0</v>
      </c>
      <c r="F53" s="28">
        <f t="shared" ref="F53" si="76">F54</f>
        <v>0</v>
      </c>
      <c r="G53" s="82">
        <f t="shared" ref="G53" si="77">G54</f>
        <v>0</v>
      </c>
      <c r="H53" s="26">
        <f t="shared" ref="H53" si="78">H54</f>
        <v>0</v>
      </c>
      <c r="I53" s="27">
        <f t="shared" ref="I53" si="79">I54</f>
        <v>0</v>
      </c>
      <c r="J53" s="28">
        <f t="shared" ref="J53" si="80">J54</f>
        <v>0</v>
      </c>
      <c r="K53" s="27">
        <f t="shared" ref="K53" si="81">K54</f>
        <v>0</v>
      </c>
      <c r="L53" s="28">
        <f t="shared" ref="L53" si="82">L54</f>
        <v>0</v>
      </c>
      <c r="M53" s="27">
        <f t="shared" ref="M53" si="83">M54</f>
        <v>-2000</v>
      </c>
      <c r="N53" s="28">
        <f t="shared" ref="N53" si="84">N54</f>
        <v>0</v>
      </c>
    </row>
    <row r="54" spans="1:14" ht="15" x14ac:dyDescent="0.25">
      <c r="A54" s="121" t="s">
        <v>177</v>
      </c>
      <c r="B54" s="113" t="s">
        <v>114</v>
      </c>
      <c r="C54" s="50">
        <f t="shared" ref="C54" si="85">E54+G54+I54+K54+M54</f>
        <v>-2000</v>
      </c>
      <c r="D54" s="23">
        <f t="shared" ref="D54" si="86">F54+H54+J54+L54+N54</f>
        <v>0</v>
      </c>
      <c r="E54" s="29"/>
      <c r="F54" s="30"/>
      <c r="G54" s="80"/>
      <c r="H54" s="23"/>
      <c r="I54" s="29"/>
      <c r="J54" s="30"/>
      <c r="K54" s="29"/>
      <c r="L54" s="30"/>
      <c r="M54" s="24">
        <v>-2000</v>
      </c>
      <c r="N54" s="30"/>
    </row>
    <row r="55" spans="1:14" ht="14.25" x14ac:dyDescent="0.2">
      <c r="A55" s="73" t="s">
        <v>81</v>
      </c>
      <c r="B55" s="62" t="s">
        <v>133</v>
      </c>
      <c r="C55" s="22">
        <f>C56</f>
        <v>5800</v>
      </c>
      <c r="D55" s="26">
        <f t="shared" ref="D55:N55" si="87">D56</f>
        <v>0</v>
      </c>
      <c r="E55" s="27">
        <f t="shared" si="87"/>
        <v>0</v>
      </c>
      <c r="F55" s="28">
        <f t="shared" si="87"/>
        <v>0</v>
      </c>
      <c r="G55" s="82">
        <f t="shared" si="87"/>
        <v>0</v>
      </c>
      <c r="H55" s="26">
        <f t="shared" si="87"/>
        <v>0</v>
      </c>
      <c r="I55" s="27">
        <f t="shared" si="87"/>
        <v>0</v>
      </c>
      <c r="J55" s="28">
        <f t="shared" si="87"/>
        <v>0</v>
      </c>
      <c r="K55" s="27">
        <f t="shared" si="87"/>
        <v>0</v>
      </c>
      <c r="L55" s="28">
        <f t="shared" si="87"/>
        <v>0</v>
      </c>
      <c r="M55" s="27">
        <f t="shared" si="87"/>
        <v>5800</v>
      </c>
      <c r="N55" s="28">
        <f t="shared" si="87"/>
        <v>0</v>
      </c>
    </row>
    <row r="56" spans="1:14" ht="28.5" x14ac:dyDescent="0.2">
      <c r="A56" s="73" t="s">
        <v>82</v>
      </c>
      <c r="B56" s="63" t="s">
        <v>10</v>
      </c>
      <c r="C56" s="22">
        <f>C57</f>
        <v>5800</v>
      </c>
      <c r="D56" s="26">
        <f t="shared" ref="D56:N56" si="88">D57</f>
        <v>0</v>
      </c>
      <c r="E56" s="27">
        <f t="shared" si="88"/>
        <v>0</v>
      </c>
      <c r="F56" s="28">
        <f t="shared" si="88"/>
        <v>0</v>
      </c>
      <c r="G56" s="82">
        <f t="shared" si="88"/>
        <v>0</v>
      </c>
      <c r="H56" s="26">
        <f t="shared" si="88"/>
        <v>0</v>
      </c>
      <c r="I56" s="27">
        <f t="shared" si="88"/>
        <v>0</v>
      </c>
      <c r="J56" s="28">
        <f t="shared" si="88"/>
        <v>0</v>
      </c>
      <c r="K56" s="27">
        <f t="shared" si="88"/>
        <v>0</v>
      </c>
      <c r="L56" s="28">
        <f t="shared" si="88"/>
        <v>0</v>
      </c>
      <c r="M56" s="27">
        <f t="shared" si="88"/>
        <v>5800</v>
      </c>
      <c r="N56" s="28">
        <f t="shared" si="88"/>
        <v>0</v>
      </c>
    </row>
    <row r="57" spans="1:14" ht="15" x14ac:dyDescent="0.25">
      <c r="A57" s="74" t="s">
        <v>83</v>
      </c>
      <c r="B57" s="66" t="s">
        <v>142</v>
      </c>
      <c r="C57" s="50">
        <f t="shared" ref="C57" si="89">E57+G57+I57+K57+M57</f>
        <v>5800</v>
      </c>
      <c r="D57" s="23">
        <f t="shared" ref="D57" si="90">F57+H57+J57+L57+N57</f>
        <v>0</v>
      </c>
      <c r="E57" s="29"/>
      <c r="F57" s="30"/>
      <c r="G57" s="80"/>
      <c r="H57" s="23"/>
      <c r="I57" s="29"/>
      <c r="J57" s="30"/>
      <c r="K57" s="29"/>
      <c r="L57" s="30"/>
      <c r="M57" s="24">
        <v>5800</v>
      </c>
      <c r="N57" s="30"/>
    </row>
    <row r="58" spans="1:14" ht="15.75" x14ac:dyDescent="0.25">
      <c r="A58" s="73" t="s">
        <v>84</v>
      </c>
      <c r="B58" s="110" t="s">
        <v>134</v>
      </c>
      <c r="C58" s="22">
        <f>C59</f>
        <v>3410</v>
      </c>
      <c r="D58" s="26">
        <f t="shared" ref="D58" si="91">D59</f>
        <v>3370</v>
      </c>
      <c r="E58" s="27">
        <f t="shared" ref="E58" si="92">E59</f>
        <v>0</v>
      </c>
      <c r="F58" s="28">
        <f t="shared" ref="F58" si="93">F59</f>
        <v>0</v>
      </c>
      <c r="G58" s="82">
        <f t="shared" ref="G58" si="94">G59</f>
        <v>0</v>
      </c>
      <c r="H58" s="26">
        <f t="shared" ref="H58" si="95">H59</f>
        <v>0</v>
      </c>
      <c r="I58" s="27">
        <f t="shared" ref="I58" si="96">I59</f>
        <v>0</v>
      </c>
      <c r="J58" s="28">
        <f t="shared" ref="J58" si="97">J59</f>
        <v>0</v>
      </c>
      <c r="K58" s="27">
        <f t="shared" ref="K58" si="98">K59</f>
        <v>0</v>
      </c>
      <c r="L58" s="28">
        <f t="shared" ref="L58" si="99">L59</f>
        <v>0</v>
      </c>
      <c r="M58" s="27">
        <f t="shared" ref="M58" si="100">M59</f>
        <v>3410</v>
      </c>
      <c r="N58" s="28">
        <f t="shared" ref="N58" si="101">N59</f>
        <v>3370</v>
      </c>
    </row>
    <row r="59" spans="1:14" ht="28.5" x14ac:dyDescent="0.2">
      <c r="A59" s="73" t="s">
        <v>111</v>
      </c>
      <c r="B59" s="109" t="s">
        <v>113</v>
      </c>
      <c r="C59" s="22">
        <f>C60+C61</f>
        <v>3410</v>
      </c>
      <c r="D59" s="26">
        <f t="shared" ref="D59:N59" si="102">D60+D61</f>
        <v>3370</v>
      </c>
      <c r="E59" s="27">
        <f t="shared" si="102"/>
        <v>0</v>
      </c>
      <c r="F59" s="28">
        <f t="shared" si="102"/>
        <v>0</v>
      </c>
      <c r="G59" s="82">
        <f t="shared" si="102"/>
        <v>0</v>
      </c>
      <c r="H59" s="26">
        <f t="shared" si="102"/>
        <v>0</v>
      </c>
      <c r="I59" s="27">
        <f t="shared" si="102"/>
        <v>0</v>
      </c>
      <c r="J59" s="28">
        <f t="shared" si="102"/>
        <v>0</v>
      </c>
      <c r="K59" s="27">
        <f t="shared" si="102"/>
        <v>0</v>
      </c>
      <c r="L59" s="28">
        <f t="shared" si="102"/>
        <v>0</v>
      </c>
      <c r="M59" s="27">
        <f t="shared" si="102"/>
        <v>3410</v>
      </c>
      <c r="N59" s="28">
        <f t="shared" si="102"/>
        <v>3370</v>
      </c>
    </row>
    <row r="60" spans="1:14" ht="15" x14ac:dyDescent="0.25">
      <c r="A60" s="74" t="s">
        <v>85</v>
      </c>
      <c r="B60" s="119" t="s">
        <v>116</v>
      </c>
      <c r="C60" s="50">
        <f t="shared" ref="C60" si="103">E60+G60+I60+K60+M60</f>
        <v>4630</v>
      </c>
      <c r="D60" s="23">
        <f t="shared" ref="D60" si="104">F60+H60+J60+L60+N60</f>
        <v>0</v>
      </c>
      <c r="E60" s="29"/>
      <c r="F60" s="30"/>
      <c r="G60" s="80"/>
      <c r="H60" s="23"/>
      <c r="I60" s="29"/>
      <c r="J60" s="30"/>
      <c r="K60" s="29"/>
      <c r="L60" s="30"/>
      <c r="M60" s="24">
        <v>4630</v>
      </c>
      <c r="N60" s="30"/>
    </row>
    <row r="61" spans="1:14" ht="15" x14ac:dyDescent="0.25">
      <c r="A61" s="74" t="s">
        <v>178</v>
      </c>
      <c r="B61" s="113" t="s">
        <v>114</v>
      </c>
      <c r="C61" s="50">
        <f t="shared" ref="C61" si="105">E61+G61+I61+K61+M61</f>
        <v>-1220</v>
      </c>
      <c r="D61" s="23">
        <f t="shared" ref="D61" si="106">F61+H61+J61+L61+N61</f>
        <v>3370</v>
      </c>
      <c r="E61" s="29"/>
      <c r="F61" s="30"/>
      <c r="G61" s="80"/>
      <c r="H61" s="23"/>
      <c r="I61" s="29"/>
      <c r="J61" s="30"/>
      <c r="K61" s="29"/>
      <c r="L61" s="30"/>
      <c r="M61" s="24">
        <f>-4630+3410</f>
        <v>-1220</v>
      </c>
      <c r="N61" s="30">
        <v>3370</v>
      </c>
    </row>
    <row r="62" spans="1:14" ht="15.75" x14ac:dyDescent="0.25">
      <c r="A62" s="73" t="s">
        <v>86</v>
      </c>
      <c r="B62" s="110" t="s">
        <v>135</v>
      </c>
      <c r="C62" s="22">
        <f>C63+C65+C67</f>
        <v>0</v>
      </c>
      <c r="D62" s="26">
        <f t="shared" ref="D62:N62" si="107">D63+D65+D67</f>
        <v>0</v>
      </c>
      <c r="E62" s="27">
        <f t="shared" si="107"/>
        <v>0</v>
      </c>
      <c r="F62" s="28">
        <f t="shared" si="107"/>
        <v>0</v>
      </c>
      <c r="G62" s="82">
        <f t="shared" si="107"/>
        <v>0</v>
      </c>
      <c r="H62" s="26">
        <f t="shared" si="107"/>
        <v>0</v>
      </c>
      <c r="I62" s="27">
        <f t="shared" si="107"/>
        <v>0</v>
      </c>
      <c r="J62" s="28">
        <f t="shared" si="107"/>
        <v>0</v>
      </c>
      <c r="K62" s="27">
        <f t="shared" si="107"/>
        <v>0</v>
      </c>
      <c r="L62" s="28">
        <f t="shared" si="107"/>
        <v>0</v>
      </c>
      <c r="M62" s="27">
        <f t="shared" si="107"/>
        <v>0</v>
      </c>
      <c r="N62" s="28">
        <f t="shared" si="107"/>
        <v>0</v>
      </c>
    </row>
    <row r="63" spans="1:14" ht="42.75" x14ac:dyDescent="0.2">
      <c r="A63" s="73" t="s">
        <v>87</v>
      </c>
      <c r="B63" s="109" t="s">
        <v>44</v>
      </c>
      <c r="C63" s="22">
        <f>C64</f>
        <v>400</v>
      </c>
      <c r="D63" s="26">
        <f t="shared" ref="D63:N63" si="108">D64</f>
        <v>0</v>
      </c>
      <c r="E63" s="27">
        <f t="shared" si="108"/>
        <v>0</v>
      </c>
      <c r="F63" s="28">
        <f t="shared" si="108"/>
        <v>0</v>
      </c>
      <c r="G63" s="82">
        <f t="shared" si="108"/>
        <v>0</v>
      </c>
      <c r="H63" s="26">
        <f t="shared" si="108"/>
        <v>0</v>
      </c>
      <c r="I63" s="27">
        <f t="shared" si="108"/>
        <v>0</v>
      </c>
      <c r="J63" s="28">
        <f t="shared" si="108"/>
        <v>0</v>
      </c>
      <c r="K63" s="27">
        <f t="shared" si="108"/>
        <v>0</v>
      </c>
      <c r="L63" s="28">
        <f t="shared" si="108"/>
        <v>0</v>
      </c>
      <c r="M63" s="27">
        <f t="shared" si="108"/>
        <v>400</v>
      </c>
      <c r="N63" s="28">
        <f t="shared" si="108"/>
        <v>0</v>
      </c>
    </row>
    <row r="64" spans="1:14" ht="15" x14ac:dyDescent="0.25">
      <c r="A64" s="74" t="s">
        <v>88</v>
      </c>
      <c r="B64" s="119" t="s">
        <v>150</v>
      </c>
      <c r="C64" s="50">
        <f t="shared" ref="C64" si="109">E64+G64+I64+K64+M64</f>
        <v>400</v>
      </c>
      <c r="D64" s="23">
        <f t="shared" ref="D64" si="110">F64+H64+J64+L64+N64</f>
        <v>0</v>
      </c>
      <c r="E64" s="24"/>
      <c r="F64" s="25"/>
      <c r="G64" s="67"/>
      <c r="H64" s="68"/>
      <c r="I64" s="24"/>
      <c r="J64" s="25"/>
      <c r="K64" s="24"/>
      <c r="L64" s="25"/>
      <c r="M64" s="24">
        <v>400</v>
      </c>
      <c r="N64" s="25"/>
    </row>
    <row r="65" spans="1:14" ht="28.5" x14ac:dyDescent="0.2">
      <c r="A65" s="73" t="s">
        <v>166</v>
      </c>
      <c r="B65" s="109" t="s">
        <v>10</v>
      </c>
      <c r="C65" s="22">
        <f>C66</f>
        <v>1600</v>
      </c>
      <c r="D65" s="26">
        <f t="shared" ref="D65:N65" si="111">D66</f>
        <v>0</v>
      </c>
      <c r="E65" s="27">
        <f t="shared" si="111"/>
        <v>0</v>
      </c>
      <c r="F65" s="28">
        <f t="shared" si="111"/>
        <v>0</v>
      </c>
      <c r="G65" s="82">
        <f t="shared" si="111"/>
        <v>0</v>
      </c>
      <c r="H65" s="26">
        <f t="shared" si="111"/>
        <v>0</v>
      </c>
      <c r="I65" s="27">
        <f t="shared" si="111"/>
        <v>0</v>
      </c>
      <c r="J65" s="28">
        <f t="shared" si="111"/>
        <v>0</v>
      </c>
      <c r="K65" s="27">
        <f t="shared" si="111"/>
        <v>0</v>
      </c>
      <c r="L65" s="28">
        <f t="shared" si="111"/>
        <v>0</v>
      </c>
      <c r="M65" s="27">
        <f t="shared" si="111"/>
        <v>1600</v>
      </c>
      <c r="N65" s="28">
        <f t="shared" si="111"/>
        <v>0</v>
      </c>
    </row>
    <row r="66" spans="1:14" ht="15" x14ac:dyDescent="0.25">
      <c r="A66" s="74" t="s">
        <v>167</v>
      </c>
      <c r="B66" s="119" t="s">
        <v>142</v>
      </c>
      <c r="C66" s="50">
        <f t="shared" ref="C66" si="112">E66+G66+I66+K66+M66</f>
        <v>1600</v>
      </c>
      <c r="D66" s="23">
        <f t="shared" ref="D66" si="113">F66+H66+J66+L66+N66</f>
        <v>0</v>
      </c>
      <c r="E66" s="24"/>
      <c r="F66" s="25"/>
      <c r="G66" s="67"/>
      <c r="H66" s="68"/>
      <c r="I66" s="24"/>
      <c r="J66" s="25"/>
      <c r="K66" s="24"/>
      <c r="L66" s="25"/>
      <c r="M66" s="24">
        <f>2000-400</f>
        <v>1600</v>
      </c>
      <c r="N66" s="25"/>
    </row>
    <row r="67" spans="1:14" ht="28.5" x14ac:dyDescent="0.2">
      <c r="A67" s="73" t="s">
        <v>179</v>
      </c>
      <c r="B67" s="109" t="s">
        <v>113</v>
      </c>
      <c r="C67" s="22">
        <f>SUM(C68:C70)</f>
        <v>-2000</v>
      </c>
      <c r="D67" s="26">
        <f t="shared" ref="D67:N67" si="114">SUM(D68:D70)</f>
        <v>0</v>
      </c>
      <c r="E67" s="27">
        <f t="shared" si="114"/>
        <v>0</v>
      </c>
      <c r="F67" s="28">
        <f t="shared" si="114"/>
        <v>0</v>
      </c>
      <c r="G67" s="82">
        <f t="shared" si="114"/>
        <v>0</v>
      </c>
      <c r="H67" s="26">
        <f t="shared" si="114"/>
        <v>0</v>
      </c>
      <c r="I67" s="27">
        <f t="shared" si="114"/>
        <v>0</v>
      </c>
      <c r="J67" s="28">
        <f t="shared" si="114"/>
        <v>0</v>
      </c>
      <c r="K67" s="27">
        <f t="shared" si="114"/>
        <v>0</v>
      </c>
      <c r="L67" s="28">
        <f t="shared" si="114"/>
        <v>0</v>
      </c>
      <c r="M67" s="27">
        <f t="shared" si="114"/>
        <v>-2000</v>
      </c>
      <c r="N67" s="28">
        <f t="shared" si="114"/>
        <v>0</v>
      </c>
    </row>
    <row r="68" spans="1:14" ht="15" x14ac:dyDescent="0.25">
      <c r="A68" s="74" t="s">
        <v>180</v>
      </c>
      <c r="B68" s="119" t="s">
        <v>116</v>
      </c>
      <c r="C68" s="50">
        <f t="shared" ref="C68" si="115">E68+G68+I68+K68+M68</f>
        <v>1200</v>
      </c>
      <c r="D68" s="23">
        <f t="shared" ref="D68" si="116">F68+H68+J68+L68+N68</f>
        <v>0</v>
      </c>
      <c r="E68" s="24"/>
      <c r="F68" s="25"/>
      <c r="G68" s="67"/>
      <c r="H68" s="68"/>
      <c r="I68" s="24"/>
      <c r="J68" s="25"/>
      <c r="K68" s="24"/>
      <c r="L68" s="25"/>
      <c r="M68" s="24">
        <v>1200</v>
      </c>
      <c r="N68" s="25"/>
    </row>
    <row r="69" spans="1:14" ht="15" x14ac:dyDescent="0.25">
      <c r="A69" s="77" t="s">
        <v>181</v>
      </c>
      <c r="B69" s="113" t="s">
        <v>114</v>
      </c>
      <c r="C69" s="50">
        <f t="shared" ref="C69:C70" si="117">E69+G69+I69+K69+M69</f>
        <v>-1100</v>
      </c>
      <c r="D69" s="23">
        <f t="shared" ref="D69:D70" si="118">F69+H69+J69+L69+N69</f>
        <v>0</v>
      </c>
      <c r="E69" s="24"/>
      <c r="F69" s="25"/>
      <c r="G69" s="67"/>
      <c r="H69" s="68"/>
      <c r="I69" s="24"/>
      <c r="J69" s="25"/>
      <c r="K69" s="24"/>
      <c r="L69" s="25"/>
      <c r="M69" s="24">
        <v>-1100</v>
      </c>
      <c r="N69" s="25"/>
    </row>
    <row r="70" spans="1:14" ht="15" x14ac:dyDescent="0.25">
      <c r="A70" s="74" t="s">
        <v>182</v>
      </c>
      <c r="B70" s="113" t="s">
        <v>126</v>
      </c>
      <c r="C70" s="50">
        <f t="shared" si="117"/>
        <v>-2100</v>
      </c>
      <c r="D70" s="23">
        <f t="shared" si="118"/>
        <v>0</v>
      </c>
      <c r="E70" s="24"/>
      <c r="F70" s="25"/>
      <c r="G70" s="67"/>
      <c r="H70" s="68"/>
      <c r="I70" s="24"/>
      <c r="J70" s="25"/>
      <c r="K70" s="24"/>
      <c r="L70" s="25"/>
      <c r="M70" s="24">
        <v>-2100</v>
      </c>
      <c r="N70" s="25"/>
    </row>
    <row r="71" spans="1:14" ht="15.75" x14ac:dyDescent="0.25">
      <c r="A71" s="73" t="s">
        <v>89</v>
      </c>
      <c r="B71" s="110" t="s">
        <v>119</v>
      </c>
      <c r="C71" s="22">
        <f>C72+C74+C76+C78</f>
        <v>2500</v>
      </c>
      <c r="D71" s="26">
        <f t="shared" ref="D71:N71" si="119">D72+D74+D76+D78</f>
        <v>0</v>
      </c>
      <c r="E71" s="27">
        <f t="shared" si="119"/>
        <v>0</v>
      </c>
      <c r="F71" s="28">
        <f t="shared" si="119"/>
        <v>0</v>
      </c>
      <c r="G71" s="82">
        <f t="shared" si="119"/>
        <v>0</v>
      </c>
      <c r="H71" s="26">
        <f t="shared" si="119"/>
        <v>0</v>
      </c>
      <c r="I71" s="27">
        <f t="shared" si="119"/>
        <v>0</v>
      </c>
      <c r="J71" s="28">
        <f t="shared" si="119"/>
        <v>0</v>
      </c>
      <c r="K71" s="27">
        <f t="shared" si="119"/>
        <v>0</v>
      </c>
      <c r="L71" s="28">
        <f t="shared" si="119"/>
        <v>0</v>
      </c>
      <c r="M71" s="27">
        <f t="shared" si="119"/>
        <v>2500</v>
      </c>
      <c r="N71" s="28">
        <f t="shared" si="119"/>
        <v>0</v>
      </c>
    </row>
    <row r="72" spans="1:14" ht="42.75" x14ac:dyDescent="0.2">
      <c r="A72" s="73" t="s">
        <v>90</v>
      </c>
      <c r="B72" s="63" t="s">
        <v>17</v>
      </c>
      <c r="C72" s="22">
        <f>C73</f>
        <v>2500</v>
      </c>
      <c r="D72" s="26">
        <f t="shared" ref="D72:D74" si="120">D73</f>
        <v>0</v>
      </c>
      <c r="E72" s="27">
        <f t="shared" ref="E72:E74" si="121">E73</f>
        <v>0</v>
      </c>
      <c r="F72" s="28">
        <f t="shared" ref="F72:F74" si="122">F73</f>
        <v>0</v>
      </c>
      <c r="G72" s="82">
        <f t="shared" ref="G72:G74" si="123">G73</f>
        <v>0</v>
      </c>
      <c r="H72" s="26">
        <f t="shared" ref="H72:H74" si="124">H73</f>
        <v>0</v>
      </c>
      <c r="I72" s="27">
        <f t="shared" ref="I72:I74" si="125">I73</f>
        <v>0</v>
      </c>
      <c r="J72" s="28">
        <f t="shared" ref="J72:J74" si="126">J73</f>
        <v>0</v>
      </c>
      <c r="K72" s="27">
        <f t="shared" ref="K72:K74" si="127">K73</f>
        <v>0</v>
      </c>
      <c r="L72" s="28">
        <f t="shared" ref="L72:L74" si="128">L73</f>
        <v>0</v>
      </c>
      <c r="M72" s="27">
        <f t="shared" ref="M72:M74" si="129">M73</f>
        <v>2500</v>
      </c>
      <c r="N72" s="28">
        <f t="shared" ref="N72:N74" si="130">N73</f>
        <v>0</v>
      </c>
    </row>
    <row r="73" spans="1:14" ht="30" x14ac:dyDescent="0.25">
      <c r="A73" s="74" t="s">
        <v>91</v>
      </c>
      <c r="B73" s="64" t="s">
        <v>161</v>
      </c>
      <c r="C73" s="50">
        <f t="shared" ref="C73" si="131">E73+G73+I73+K73+M73</f>
        <v>2500</v>
      </c>
      <c r="D73" s="23">
        <f t="shared" ref="D73" si="132">F73+H73+J73+L73+N73</f>
        <v>0</v>
      </c>
      <c r="E73" s="29"/>
      <c r="F73" s="30"/>
      <c r="G73" s="80"/>
      <c r="H73" s="23"/>
      <c r="I73" s="29"/>
      <c r="J73" s="30"/>
      <c r="K73" s="29"/>
      <c r="L73" s="30"/>
      <c r="M73" s="24">
        <v>2500</v>
      </c>
      <c r="N73" s="30"/>
    </row>
    <row r="74" spans="1:14" ht="42.75" x14ac:dyDescent="0.2">
      <c r="A74" s="73" t="s">
        <v>140</v>
      </c>
      <c r="B74" s="63" t="s">
        <v>44</v>
      </c>
      <c r="C74" s="22">
        <f>C75</f>
        <v>-700</v>
      </c>
      <c r="D74" s="26">
        <f t="shared" si="120"/>
        <v>0</v>
      </c>
      <c r="E74" s="27">
        <f t="shared" si="121"/>
        <v>0</v>
      </c>
      <c r="F74" s="28">
        <f t="shared" si="122"/>
        <v>0</v>
      </c>
      <c r="G74" s="82">
        <f t="shared" si="123"/>
        <v>0</v>
      </c>
      <c r="H74" s="26">
        <f t="shared" si="124"/>
        <v>0</v>
      </c>
      <c r="I74" s="27">
        <f t="shared" si="125"/>
        <v>0</v>
      </c>
      <c r="J74" s="28">
        <f t="shared" si="126"/>
        <v>0</v>
      </c>
      <c r="K74" s="27">
        <f t="shared" si="127"/>
        <v>0</v>
      </c>
      <c r="L74" s="28">
        <f t="shared" si="128"/>
        <v>0</v>
      </c>
      <c r="M74" s="27">
        <f t="shared" si="129"/>
        <v>-700</v>
      </c>
      <c r="N74" s="28">
        <f t="shared" si="130"/>
        <v>0</v>
      </c>
    </row>
    <row r="75" spans="1:14" ht="30" x14ac:dyDescent="0.25">
      <c r="A75" s="74" t="s">
        <v>141</v>
      </c>
      <c r="B75" s="64" t="s">
        <v>157</v>
      </c>
      <c r="C75" s="50">
        <f t="shared" ref="C75" si="133">E75+G75+I75+K75+M75</f>
        <v>-700</v>
      </c>
      <c r="D75" s="23">
        <f t="shared" ref="D75" si="134">F75+H75+J75+L75+N75</f>
        <v>0</v>
      </c>
      <c r="E75" s="29"/>
      <c r="F75" s="30"/>
      <c r="G75" s="80"/>
      <c r="H75" s="23"/>
      <c r="I75" s="29"/>
      <c r="J75" s="30"/>
      <c r="K75" s="29"/>
      <c r="L75" s="30"/>
      <c r="M75" s="24">
        <v>-700</v>
      </c>
      <c r="N75" s="30"/>
    </row>
    <row r="76" spans="1:14" ht="28.5" x14ac:dyDescent="0.2">
      <c r="A76" s="73" t="s">
        <v>151</v>
      </c>
      <c r="B76" s="63" t="s">
        <v>10</v>
      </c>
      <c r="C76" s="22">
        <f>C77</f>
        <v>-1342</v>
      </c>
      <c r="D76" s="26">
        <f t="shared" ref="D76" si="135">D77</f>
        <v>0</v>
      </c>
      <c r="E76" s="27">
        <f t="shared" ref="E76" si="136">E77</f>
        <v>0</v>
      </c>
      <c r="F76" s="28">
        <f t="shared" ref="F76" si="137">F77</f>
        <v>0</v>
      </c>
      <c r="G76" s="82">
        <f t="shared" ref="G76" si="138">G77</f>
        <v>0</v>
      </c>
      <c r="H76" s="26">
        <f t="shared" ref="H76" si="139">H77</f>
        <v>0</v>
      </c>
      <c r="I76" s="27">
        <f t="shared" ref="I76" si="140">I77</f>
        <v>0</v>
      </c>
      <c r="J76" s="28">
        <f t="shared" ref="J76" si="141">J77</f>
        <v>0</v>
      </c>
      <c r="K76" s="27">
        <f t="shared" ref="K76" si="142">K77</f>
        <v>0</v>
      </c>
      <c r="L76" s="28">
        <f t="shared" ref="L76" si="143">L77</f>
        <v>0</v>
      </c>
      <c r="M76" s="27">
        <f t="shared" ref="M76" si="144">M77</f>
        <v>-1342</v>
      </c>
      <c r="N76" s="28">
        <f t="shared" ref="N76" si="145">N77</f>
        <v>0</v>
      </c>
    </row>
    <row r="77" spans="1:14" ht="15" x14ac:dyDescent="0.25">
      <c r="A77" s="74" t="s">
        <v>152</v>
      </c>
      <c r="B77" s="66" t="s">
        <v>142</v>
      </c>
      <c r="C77" s="50">
        <f t="shared" ref="C77" si="146">E77+G77+I77+K77+M77</f>
        <v>-1342</v>
      </c>
      <c r="D77" s="23">
        <f t="shared" ref="D77" si="147">F77+H77+J77+L77+N77</f>
        <v>0</v>
      </c>
      <c r="E77" s="29"/>
      <c r="F77" s="30"/>
      <c r="G77" s="80"/>
      <c r="H77" s="23"/>
      <c r="I77" s="29"/>
      <c r="J77" s="30"/>
      <c r="K77" s="29"/>
      <c r="L77" s="30"/>
      <c r="M77" s="24">
        <v>-1342</v>
      </c>
      <c r="N77" s="30"/>
    </row>
    <row r="78" spans="1:14" ht="28.5" x14ac:dyDescent="0.2">
      <c r="A78" s="73" t="s">
        <v>153</v>
      </c>
      <c r="B78" s="63" t="s">
        <v>113</v>
      </c>
      <c r="C78" s="51">
        <f>SUM(C79:C81)</f>
        <v>2042</v>
      </c>
      <c r="D78" s="52">
        <f t="shared" ref="D78:N78" si="148">SUM(D79:D81)</f>
        <v>0</v>
      </c>
      <c r="E78" s="97">
        <f t="shared" si="148"/>
        <v>0</v>
      </c>
      <c r="F78" s="98">
        <f t="shared" si="148"/>
        <v>0</v>
      </c>
      <c r="G78" s="93">
        <f t="shared" si="148"/>
        <v>0</v>
      </c>
      <c r="H78" s="52">
        <f t="shared" si="148"/>
        <v>0</v>
      </c>
      <c r="I78" s="97">
        <f t="shared" si="148"/>
        <v>0</v>
      </c>
      <c r="J78" s="98">
        <f t="shared" si="148"/>
        <v>0</v>
      </c>
      <c r="K78" s="97">
        <f t="shared" si="148"/>
        <v>0</v>
      </c>
      <c r="L78" s="98">
        <f t="shared" si="148"/>
        <v>0</v>
      </c>
      <c r="M78" s="97">
        <f t="shared" si="148"/>
        <v>2042</v>
      </c>
      <c r="N78" s="98">
        <f t="shared" si="148"/>
        <v>0</v>
      </c>
    </row>
    <row r="79" spans="1:14" ht="15" x14ac:dyDescent="0.25">
      <c r="A79" s="74" t="s">
        <v>154</v>
      </c>
      <c r="B79" s="66" t="s">
        <v>116</v>
      </c>
      <c r="C79" s="50">
        <f t="shared" ref="C79" si="149">E79+G79+I79+K79+M79</f>
        <v>1042</v>
      </c>
      <c r="D79" s="23">
        <f t="shared" ref="D79" si="150">F79+H79+J79+L79+N79</f>
        <v>0</v>
      </c>
      <c r="E79" s="29"/>
      <c r="F79" s="30"/>
      <c r="G79" s="80"/>
      <c r="H79" s="23"/>
      <c r="I79" s="29"/>
      <c r="J79" s="30"/>
      <c r="K79" s="29"/>
      <c r="L79" s="30"/>
      <c r="M79" s="24">
        <v>1042</v>
      </c>
      <c r="N79" s="30"/>
    </row>
    <row r="80" spans="1:14" ht="15" x14ac:dyDescent="0.25">
      <c r="A80" s="77" t="s">
        <v>155</v>
      </c>
      <c r="B80" s="75" t="s">
        <v>114</v>
      </c>
      <c r="C80" s="50">
        <f t="shared" ref="C80:C81" si="151">E80+G80+I80+K80+M80</f>
        <v>2300</v>
      </c>
      <c r="D80" s="23">
        <f t="shared" ref="D80:D81" si="152">F80+H80+J80+L80+N80</f>
        <v>0</v>
      </c>
      <c r="E80" s="29"/>
      <c r="F80" s="30"/>
      <c r="G80" s="80"/>
      <c r="H80" s="23"/>
      <c r="I80" s="29"/>
      <c r="J80" s="30"/>
      <c r="K80" s="29"/>
      <c r="L80" s="30"/>
      <c r="M80" s="24">
        <f>1100+1200</f>
        <v>2300</v>
      </c>
      <c r="N80" s="30"/>
    </row>
    <row r="81" spans="1:14" ht="15" x14ac:dyDescent="0.25">
      <c r="A81" s="74" t="s">
        <v>183</v>
      </c>
      <c r="B81" s="75" t="s">
        <v>126</v>
      </c>
      <c r="C81" s="50">
        <f t="shared" si="151"/>
        <v>-1300</v>
      </c>
      <c r="D81" s="23">
        <f t="shared" si="152"/>
        <v>0</v>
      </c>
      <c r="E81" s="29"/>
      <c r="F81" s="30"/>
      <c r="G81" s="80"/>
      <c r="H81" s="23"/>
      <c r="I81" s="29"/>
      <c r="J81" s="30"/>
      <c r="K81" s="29"/>
      <c r="L81" s="30"/>
      <c r="M81" s="24">
        <v>-1300</v>
      </c>
      <c r="N81" s="30"/>
    </row>
    <row r="82" spans="1:14" ht="15.75" x14ac:dyDescent="0.25">
      <c r="A82" s="73" t="s">
        <v>92</v>
      </c>
      <c r="B82" s="110" t="s">
        <v>136</v>
      </c>
      <c r="C82" s="22">
        <f>C83+C85</f>
        <v>0</v>
      </c>
      <c r="D82" s="26">
        <f t="shared" ref="D82:N82" si="153">D83+D85</f>
        <v>0</v>
      </c>
      <c r="E82" s="27">
        <f t="shared" si="153"/>
        <v>0</v>
      </c>
      <c r="F82" s="28">
        <f t="shared" si="153"/>
        <v>0</v>
      </c>
      <c r="G82" s="82">
        <f t="shared" si="153"/>
        <v>0</v>
      </c>
      <c r="H82" s="26">
        <f t="shared" si="153"/>
        <v>0</v>
      </c>
      <c r="I82" s="27">
        <f t="shared" si="153"/>
        <v>0</v>
      </c>
      <c r="J82" s="28">
        <f t="shared" si="153"/>
        <v>0</v>
      </c>
      <c r="K82" s="27">
        <f t="shared" si="153"/>
        <v>0</v>
      </c>
      <c r="L82" s="28">
        <f t="shared" si="153"/>
        <v>0</v>
      </c>
      <c r="M82" s="27">
        <f t="shared" si="153"/>
        <v>0</v>
      </c>
      <c r="N82" s="28">
        <f t="shared" si="153"/>
        <v>0</v>
      </c>
    </row>
    <row r="83" spans="1:14" ht="28.5" x14ac:dyDescent="0.2">
      <c r="A83" s="73" t="s">
        <v>93</v>
      </c>
      <c r="B83" s="109" t="s">
        <v>10</v>
      </c>
      <c r="C83" s="22">
        <f>C84</f>
        <v>-1500</v>
      </c>
      <c r="D83" s="26">
        <f t="shared" ref="D83" si="154">D84</f>
        <v>0</v>
      </c>
      <c r="E83" s="27">
        <f t="shared" ref="E83" si="155">E84</f>
        <v>0</v>
      </c>
      <c r="F83" s="28">
        <f t="shared" ref="F83" si="156">F84</f>
        <v>0</v>
      </c>
      <c r="G83" s="82">
        <f t="shared" ref="G83" si="157">G84</f>
        <v>0</v>
      </c>
      <c r="H83" s="26">
        <f t="shared" ref="H83" si="158">H84</f>
        <v>0</v>
      </c>
      <c r="I83" s="27">
        <f t="shared" ref="I83" si="159">I84</f>
        <v>0</v>
      </c>
      <c r="J83" s="28">
        <f t="shared" ref="J83" si="160">J84</f>
        <v>0</v>
      </c>
      <c r="K83" s="27">
        <f t="shared" ref="K83" si="161">K84</f>
        <v>0</v>
      </c>
      <c r="L83" s="28">
        <f t="shared" ref="L83" si="162">L84</f>
        <v>0</v>
      </c>
      <c r="M83" s="27">
        <f t="shared" ref="M83" si="163">M84</f>
        <v>-1500</v>
      </c>
      <c r="N83" s="28">
        <f t="shared" ref="N83" si="164">N84</f>
        <v>0</v>
      </c>
    </row>
    <row r="84" spans="1:14" ht="15" x14ac:dyDescent="0.25">
      <c r="A84" s="74" t="s">
        <v>94</v>
      </c>
      <c r="B84" s="119" t="s">
        <v>142</v>
      </c>
      <c r="C84" s="50">
        <f t="shared" ref="C84" si="165">E84+G84+I84+K84+M84</f>
        <v>-1500</v>
      </c>
      <c r="D84" s="23">
        <f t="shared" ref="D84" si="166">F84+H84+J84+L84+N84</f>
        <v>0</v>
      </c>
      <c r="E84" s="29"/>
      <c r="F84" s="30"/>
      <c r="G84" s="80"/>
      <c r="H84" s="23"/>
      <c r="I84" s="29"/>
      <c r="J84" s="30"/>
      <c r="K84" s="29"/>
      <c r="L84" s="30"/>
      <c r="M84" s="24">
        <v>-1500</v>
      </c>
      <c r="N84" s="30"/>
    </row>
    <row r="85" spans="1:14" ht="28.5" x14ac:dyDescent="0.2">
      <c r="A85" s="73" t="s">
        <v>184</v>
      </c>
      <c r="B85" s="109" t="s">
        <v>113</v>
      </c>
      <c r="C85" s="51">
        <f>SUM(C86:C88)</f>
        <v>1500</v>
      </c>
      <c r="D85" s="52">
        <f t="shared" ref="D85:N85" si="167">SUM(D86:D88)</f>
        <v>0</v>
      </c>
      <c r="E85" s="97">
        <f t="shared" si="167"/>
        <v>0</v>
      </c>
      <c r="F85" s="98">
        <f t="shared" si="167"/>
        <v>0</v>
      </c>
      <c r="G85" s="93">
        <f t="shared" si="167"/>
        <v>0</v>
      </c>
      <c r="H85" s="52">
        <f t="shared" si="167"/>
        <v>0</v>
      </c>
      <c r="I85" s="97">
        <f t="shared" si="167"/>
        <v>0</v>
      </c>
      <c r="J85" s="98">
        <f t="shared" si="167"/>
        <v>0</v>
      </c>
      <c r="K85" s="97">
        <f t="shared" si="167"/>
        <v>0</v>
      </c>
      <c r="L85" s="98">
        <f t="shared" si="167"/>
        <v>0</v>
      </c>
      <c r="M85" s="97">
        <f t="shared" si="167"/>
        <v>1500</v>
      </c>
      <c r="N85" s="98">
        <f t="shared" si="167"/>
        <v>0</v>
      </c>
    </row>
    <row r="86" spans="1:14" ht="15" x14ac:dyDescent="0.25">
      <c r="A86" s="74" t="s">
        <v>185</v>
      </c>
      <c r="B86" s="119" t="s">
        <v>116</v>
      </c>
      <c r="C86" s="50">
        <f t="shared" ref="C86:C88" si="168">E86+G86+I86+K86+M86</f>
        <v>9781</v>
      </c>
      <c r="D86" s="23">
        <f t="shared" ref="D86:D88" si="169">F86+H86+J86+L86+N86</f>
        <v>0</v>
      </c>
      <c r="E86" s="29"/>
      <c r="F86" s="30"/>
      <c r="G86" s="80"/>
      <c r="H86" s="23"/>
      <c r="I86" s="29"/>
      <c r="J86" s="30"/>
      <c r="K86" s="29"/>
      <c r="L86" s="30"/>
      <c r="M86" s="24">
        <v>9781</v>
      </c>
      <c r="N86" s="30"/>
    </row>
    <row r="87" spans="1:14" ht="15" x14ac:dyDescent="0.25">
      <c r="A87" s="77" t="s">
        <v>186</v>
      </c>
      <c r="B87" s="113" t="s">
        <v>114</v>
      </c>
      <c r="C87" s="50">
        <f t="shared" si="168"/>
        <v>-5800</v>
      </c>
      <c r="D87" s="23">
        <f t="shared" si="169"/>
        <v>0</v>
      </c>
      <c r="E87" s="29"/>
      <c r="F87" s="30"/>
      <c r="G87" s="80"/>
      <c r="H87" s="23"/>
      <c r="I87" s="29"/>
      <c r="J87" s="30"/>
      <c r="K87" s="29"/>
      <c r="L87" s="30"/>
      <c r="M87" s="24">
        <v>-5800</v>
      </c>
      <c r="N87" s="30"/>
    </row>
    <row r="88" spans="1:14" ht="15" x14ac:dyDescent="0.25">
      <c r="A88" s="74" t="s">
        <v>187</v>
      </c>
      <c r="B88" s="113" t="s">
        <v>126</v>
      </c>
      <c r="C88" s="50">
        <f t="shared" si="168"/>
        <v>-2481</v>
      </c>
      <c r="D88" s="23">
        <f t="shared" si="169"/>
        <v>0</v>
      </c>
      <c r="E88" s="29"/>
      <c r="F88" s="30"/>
      <c r="G88" s="80"/>
      <c r="H88" s="23"/>
      <c r="I88" s="29"/>
      <c r="J88" s="30"/>
      <c r="K88" s="29"/>
      <c r="L88" s="30"/>
      <c r="M88" s="24">
        <v>-2481</v>
      </c>
      <c r="N88" s="30"/>
    </row>
    <row r="89" spans="1:14" ht="15.75" x14ac:dyDescent="0.25">
      <c r="A89" s="73" t="s">
        <v>95</v>
      </c>
      <c r="B89" s="110" t="s">
        <v>158</v>
      </c>
      <c r="C89" s="51">
        <f>C90+C92</f>
        <v>0</v>
      </c>
      <c r="D89" s="52">
        <f t="shared" ref="D89" si="170">D90+D92</f>
        <v>-2000</v>
      </c>
      <c r="E89" s="97">
        <f t="shared" ref="E89" si="171">E90+E92</f>
        <v>0</v>
      </c>
      <c r="F89" s="98">
        <f t="shared" ref="F89" si="172">F90+F92</f>
        <v>0</v>
      </c>
      <c r="G89" s="93">
        <f t="shared" ref="G89" si="173">G90+G92</f>
        <v>0</v>
      </c>
      <c r="H89" s="52">
        <f t="shared" ref="H89" si="174">H90+H92</f>
        <v>0</v>
      </c>
      <c r="I89" s="97">
        <f t="shared" ref="I89" si="175">I90+I92</f>
        <v>0</v>
      </c>
      <c r="J89" s="98">
        <f t="shared" ref="J89" si="176">J90+J92</f>
        <v>0</v>
      </c>
      <c r="K89" s="97">
        <f t="shared" ref="K89" si="177">K90+K92</f>
        <v>0</v>
      </c>
      <c r="L89" s="98">
        <f t="shared" ref="L89" si="178">L90+L92</f>
        <v>0</v>
      </c>
      <c r="M89" s="97">
        <f t="shared" ref="M89" si="179">M90+M92</f>
        <v>0</v>
      </c>
      <c r="N89" s="98">
        <f t="shared" ref="N89" si="180">N90+N92</f>
        <v>-2000</v>
      </c>
    </row>
    <row r="90" spans="1:14" ht="28.5" x14ac:dyDescent="0.2">
      <c r="A90" s="73" t="s">
        <v>96</v>
      </c>
      <c r="B90" s="109" t="s">
        <v>10</v>
      </c>
      <c r="C90" s="22">
        <f>C91</f>
        <v>0</v>
      </c>
      <c r="D90" s="26">
        <f t="shared" ref="D90:N90" si="181">D91</f>
        <v>-2000</v>
      </c>
      <c r="E90" s="118">
        <f t="shared" si="181"/>
        <v>0</v>
      </c>
      <c r="F90" s="28">
        <f t="shared" si="181"/>
        <v>0</v>
      </c>
      <c r="G90" s="116">
        <f t="shared" si="181"/>
        <v>0</v>
      </c>
      <c r="H90" s="26">
        <f t="shared" si="181"/>
        <v>0</v>
      </c>
      <c r="I90" s="118">
        <f t="shared" si="181"/>
        <v>0</v>
      </c>
      <c r="J90" s="28">
        <f t="shared" si="181"/>
        <v>0</v>
      </c>
      <c r="K90" s="118">
        <f t="shared" si="181"/>
        <v>0</v>
      </c>
      <c r="L90" s="28">
        <f t="shared" si="181"/>
        <v>0</v>
      </c>
      <c r="M90" s="118">
        <f t="shared" si="181"/>
        <v>0</v>
      </c>
      <c r="N90" s="28">
        <f t="shared" si="181"/>
        <v>-2000</v>
      </c>
    </row>
    <row r="91" spans="1:14" ht="15" x14ac:dyDescent="0.25">
      <c r="A91" s="74" t="s">
        <v>97</v>
      </c>
      <c r="B91" s="119" t="s">
        <v>142</v>
      </c>
      <c r="C91" s="50">
        <f t="shared" ref="C91" si="182">E91+G91+I91+K91+M91</f>
        <v>0</v>
      </c>
      <c r="D91" s="23">
        <f t="shared" ref="D91" si="183">F91+H91+J91+L91+N91</f>
        <v>-2000</v>
      </c>
      <c r="E91" s="29"/>
      <c r="F91" s="30"/>
      <c r="G91" s="80"/>
      <c r="H91" s="23"/>
      <c r="I91" s="29"/>
      <c r="J91" s="30"/>
      <c r="K91" s="29"/>
      <c r="L91" s="30"/>
      <c r="M91" s="24"/>
      <c r="N91" s="30">
        <v>-2000</v>
      </c>
    </row>
    <row r="92" spans="1:14" ht="28.5" x14ac:dyDescent="0.2">
      <c r="A92" s="14" t="s">
        <v>188</v>
      </c>
      <c r="B92" s="109" t="s">
        <v>113</v>
      </c>
      <c r="C92" s="51">
        <f>SUM(C93:C94)</f>
        <v>0</v>
      </c>
      <c r="D92" s="52">
        <f t="shared" ref="D92:N92" si="184">SUM(D93:D94)</f>
        <v>0</v>
      </c>
      <c r="E92" s="97">
        <f t="shared" si="184"/>
        <v>0</v>
      </c>
      <c r="F92" s="98">
        <f t="shared" si="184"/>
        <v>0</v>
      </c>
      <c r="G92" s="93">
        <f t="shared" si="184"/>
        <v>0</v>
      </c>
      <c r="H92" s="52">
        <f t="shared" si="184"/>
        <v>0</v>
      </c>
      <c r="I92" s="97">
        <f t="shared" si="184"/>
        <v>0</v>
      </c>
      <c r="J92" s="98">
        <f t="shared" si="184"/>
        <v>0</v>
      </c>
      <c r="K92" s="97">
        <f t="shared" si="184"/>
        <v>0</v>
      </c>
      <c r="L92" s="98">
        <f t="shared" si="184"/>
        <v>0</v>
      </c>
      <c r="M92" s="97">
        <f t="shared" si="184"/>
        <v>0</v>
      </c>
      <c r="N92" s="98">
        <f t="shared" si="184"/>
        <v>0</v>
      </c>
    </row>
    <row r="93" spans="1:14" ht="15" x14ac:dyDescent="0.25">
      <c r="A93" s="15" t="s">
        <v>189</v>
      </c>
      <c r="B93" s="119" t="s">
        <v>116</v>
      </c>
      <c r="C93" s="50">
        <f t="shared" ref="C93:C94" si="185">E93+G93+I93+K93+M93</f>
        <v>161</v>
      </c>
      <c r="D93" s="23">
        <f t="shared" ref="D93:D94" si="186">F93+H93+J93+L93+N93</f>
        <v>0</v>
      </c>
      <c r="E93" s="29"/>
      <c r="F93" s="30"/>
      <c r="G93" s="80"/>
      <c r="H93" s="23"/>
      <c r="I93" s="29"/>
      <c r="J93" s="30"/>
      <c r="K93" s="29"/>
      <c r="L93" s="30"/>
      <c r="M93" s="24">
        <v>161</v>
      </c>
      <c r="N93" s="30"/>
    </row>
    <row r="94" spans="1:14" ht="15" x14ac:dyDescent="0.25">
      <c r="A94" s="108" t="s">
        <v>190</v>
      </c>
      <c r="B94" s="113" t="s">
        <v>114</v>
      </c>
      <c r="C94" s="50">
        <f t="shared" si="185"/>
        <v>-161</v>
      </c>
      <c r="D94" s="23">
        <f t="shared" si="186"/>
        <v>0</v>
      </c>
      <c r="E94" s="29"/>
      <c r="F94" s="30"/>
      <c r="G94" s="80"/>
      <c r="H94" s="23"/>
      <c r="I94" s="29"/>
      <c r="J94" s="30"/>
      <c r="K94" s="29"/>
      <c r="L94" s="30"/>
      <c r="M94" s="24">
        <v>-161</v>
      </c>
      <c r="N94" s="30"/>
    </row>
    <row r="95" spans="1:14" ht="14.25" x14ac:dyDescent="0.2">
      <c r="A95" s="73" t="s">
        <v>98</v>
      </c>
      <c r="B95" s="62" t="s">
        <v>162</v>
      </c>
      <c r="C95" s="22">
        <f>C96</f>
        <v>3000</v>
      </c>
      <c r="D95" s="26">
        <f t="shared" ref="D95:N96" si="187">D96</f>
        <v>0</v>
      </c>
      <c r="E95" s="27">
        <f t="shared" ref="E95" si="188">E96</f>
        <v>0</v>
      </c>
      <c r="F95" s="28">
        <f t="shared" ref="F95" si="189">F96</f>
        <v>0</v>
      </c>
      <c r="G95" s="82">
        <f t="shared" ref="G95" si="190">G96</f>
        <v>0</v>
      </c>
      <c r="H95" s="26">
        <f t="shared" ref="H95" si="191">H96</f>
        <v>0</v>
      </c>
      <c r="I95" s="27">
        <f t="shared" ref="I95" si="192">I96</f>
        <v>0</v>
      </c>
      <c r="J95" s="28">
        <f t="shared" ref="J95" si="193">J96</f>
        <v>0</v>
      </c>
      <c r="K95" s="27">
        <f t="shared" ref="K95" si="194">K96</f>
        <v>0</v>
      </c>
      <c r="L95" s="28">
        <f t="shared" ref="L95" si="195">L96</f>
        <v>0</v>
      </c>
      <c r="M95" s="27">
        <f t="shared" ref="M95" si="196">M96</f>
        <v>3000</v>
      </c>
      <c r="N95" s="28">
        <f t="shared" ref="N95" si="197">N96</f>
        <v>0</v>
      </c>
    </row>
    <row r="96" spans="1:14" ht="42.75" x14ac:dyDescent="0.2">
      <c r="A96" s="73" t="s">
        <v>99</v>
      </c>
      <c r="B96" s="63" t="s">
        <v>44</v>
      </c>
      <c r="C96" s="22">
        <f>C97</f>
        <v>3000</v>
      </c>
      <c r="D96" s="26">
        <f t="shared" si="187"/>
        <v>0</v>
      </c>
      <c r="E96" s="27">
        <f t="shared" si="187"/>
        <v>0</v>
      </c>
      <c r="F96" s="28">
        <f t="shared" si="187"/>
        <v>0</v>
      </c>
      <c r="G96" s="82">
        <f t="shared" si="187"/>
        <v>0</v>
      </c>
      <c r="H96" s="26">
        <f t="shared" si="187"/>
        <v>0</v>
      </c>
      <c r="I96" s="27">
        <f t="shared" si="187"/>
        <v>0</v>
      </c>
      <c r="J96" s="28">
        <f t="shared" si="187"/>
        <v>0</v>
      </c>
      <c r="K96" s="27">
        <f t="shared" si="187"/>
        <v>0</v>
      </c>
      <c r="L96" s="28">
        <f t="shared" si="187"/>
        <v>0</v>
      </c>
      <c r="M96" s="27">
        <f t="shared" si="187"/>
        <v>3000</v>
      </c>
      <c r="N96" s="28">
        <f t="shared" si="187"/>
        <v>0</v>
      </c>
    </row>
    <row r="97" spans="1:14" ht="15" x14ac:dyDescent="0.25">
      <c r="A97" s="74" t="s">
        <v>100</v>
      </c>
      <c r="B97" s="66" t="s">
        <v>163</v>
      </c>
      <c r="C97" s="50">
        <f t="shared" ref="C97" si="198">E97+G97+I97+K97+M97</f>
        <v>3000</v>
      </c>
      <c r="D97" s="23">
        <f t="shared" ref="D97" si="199">F97+H97+J97+L97+N97</f>
        <v>0</v>
      </c>
      <c r="E97" s="29"/>
      <c r="F97" s="30"/>
      <c r="G97" s="80"/>
      <c r="H97" s="23"/>
      <c r="I97" s="29"/>
      <c r="J97" s="30"/>
      <c r="K97" s="29"/>
      <c r="L97" s="30"/>
      <c r="M97" s="24">
        <v>3000</v>
      </c>
      <c r="N97" s="30"/>
    </row>
    <row r="98" spans="1:14" ht="15.75" x14ac:dyDescent="0.25">
      <c r="A98" s="73" t="s">
        <v>52</v>
      </c>
      <c r="B98" s="110" t="s">
        <v>107</v>
      </c>
      <c r="C98" s="22">
        <f>C99</f>
        <v>248</v>
      </c>
      <c r="D98" s="26">
        <f t="shared" ref="D98:N98" si="200">D99</f>
        <v>244</v>
      </c>
      <c r="E98" s="27">
        <f t="shared" si="200"/>
        <v>248</v>
      </c>
      <c r="F98" s="28">
        <f t="shared" si="200"/>
        <v>244</v>
      </c>
      <c r="G98" s="82">
        <f t="shared" si="200"/>
        <v>0</v>
      </c>
      <c r="H98" s="26">
        <f t="shared" si="200"/>
        <v>0</v>
      </c>
      <c r="I98" s="27">
        <f t="shared" si="200"/>
        <v>0</v>
      </c>
      <c r="J98" s="28">
        <f t="shared" si="200"/>
        <v>0</v>
      </c>
      <c r="K98" s="27">
        <f t="shared" si="200"/>
        <v>0</v>
      </c>
      <c r="L98" s="28">
        <f t="shared" si="200"/>
        <v>0</v>
      </c>
      <c r="M98" s="27">
        <f t="shared" si="200"/>
        <v>0</v>
      </c>
      <c r="N98" s="28">
        <f t="shared" si="200"/>
        <v>0</v>
      </c>
    </row>
    <row r="99" spans="1:14" ht="28.5" x14ac:dyDescent="0.2">
      <c r="A99" s="73" t="s">
        <v>53</v>
      </c>
      <c r="B99" s="63" t="s">
        <v>15</v>
      </c>
      <c r="C99" s="22">
        <f>C100</f>
        <v>248</v>
      </c>
      <c r="D99" s="26">
        <f t="shared" ref="D99:F102" si="201">D100</f>
        <v>244</v>
      </c>
      <c r="E99" s="27">
        <f t="shared" si="201"/>
        <v>248</v>
      </c>
      <c r="F99" s="28">
        <f t="shared" si="201"/>
        <v>244</v>
      </c>
      <c r="G99" s="82"/>
      <c r="H99" s="26"/>
      <c r="I99" s="27"/>
      <c r="J99" s="28"/>
      <c r="K99" s="27"/>
      <c r="L99" s="28"/>
      <c r="M99" s="27">
        <f t="shared" ref="M99:N102" si="202">M100</f>
        <v>0</v>
      </c>
      <c r="N99" s="28">
        <f t="shared" si="202"/>
        <v>0</v>
      </c>
    </row>
    <row r="100" spans="1:14" ht="30" x14ac:dyDescent="0.25">
      <c r="A100" s="74" t="s">
        <v>168</v>
      </c>
      <c r="B100" s="64" t="s">
        <v>64</v>
      </c>
      <c r="C100" s="50">
        <f t="shared" ref="C100" si="203">E100+G100+I100+K100+M100</f>
        <v>248</v>
      </c>
      <c r="D100" s="23">
        <f t="shared" ref="D100" si="204">F100+H100+J100+L100+N100</f>
        <v>244</v>
      </c>
      <c r="E100" s="29">
        <v>248</v>
      </c>
      <c r="F100" s="30">
        <v>244</v>
      </c>
      <c r="G100" s="80"/>
      <c r="H100" s="23"/>
      <c r="I100" s="29"/>
      <c r="J100" s="30"/>
      <c r="K100" s="29"/>
      <c r="L100" s="30"/>
      <c r="M100" s="24"/>
      <c r="N100" s="30"/>
    </row>
    <row r="101" spans="1:14" ht="15.75" x14ac:dyDescent="0.25">
      <c r="A101" s="73" t="s">
        <v>101</v>
      </c>
      <c r="B101" s="110" t="s">
        <v>108</v>
      </c>
      <c r="C101" s="22">
        <f>C102</f>
        <v>124</v>
      </c>
      <c r="D101" s="26">
        <f t="shared" si="201"/>
        <v>122</v>
      </c>
      <c r="E101" s="27">
        <f t="shared" si="201"/>
        <v>124</v>
      </c>
      <c r="F101" s="28">
        <f t="shared" si="201"/>
        <v>122</v>
      </c>
      <c r="G101" s="82"/>
      <c r="H101" s="26"/>
      <c r="I101" s="27"/>
      <c r="J101" s="28"/>
      <c r="K101" s="27"/>
      <c r="L101" s="28"/>
      <c r="M101" s="27">
        <f t="shared" si="202"/>
        <v>0</v>
      </c>
      <c r="N101" s="28">
        <f t="shared" si="202"/>
        <v>0</v>
      </c>
    </row>
    <row r="102" spans="1:14" ht="28.5" x14ac:dyDescent="0.2">
      <c r="A102" s="73" t="s">
        <v>103</v>
      </c>
      <c r="B102" s="63" t="s">
        <v>15</v>
      </c>
      <c r="C102" s="22">
        <f>C103</f>
        <v>124</v>
      </c>
      <c r="D102" s="26">
        <f t="shared" si="201"/>
        <v>122</v>
      </c>
      <c r="E102" s="27">
        <f t="shared" si="201"/>
        <v>124</v>
      </c>
      <c r="F102" s="28">
        <f t="shared" si="201"/>
        <v>122</v>
      </c>
      <c r="G102" s="82"/>
      <c r="H102" s="26"/>
      <c r="I102" s="27"/>
      <c r="J102" s="28"/>
      <c r="K102" s="27"/>
      <c r="L102" s="28"/>
      <c r="M102" s="27">
        <f t="shared" si="202"/>
        <v>0</v>
      </c>
      <c r="N102" s="28">
        <f t="shared" si="202"/>
        <v>0</v>
      </c>
    </row>
    <row r="103" spans="1:14" ht="30" x14ac:dyDescent="0.25">
      <c r="A103" s="77" t="s">
        <v>102</v>
      </c>
      <c r="B103" s="64" t="s">
        <v>64</v>
      </c>
      <c r="C103" s="50">
        <f t="shared" ref="C103" si="205">E103+G103+I103+K103+M103</f>
        <v>124</v>
      </c>
      <c r="D103" s="23">
        <f t="shared" ref="D103" si="206">F103+H103+J103+L103+N103</f>
        <v>122</v>
      </c>
      <c r="E103" s="29">
        <v>124</v>
      </c>
      <c r="F103" s="30">
        <v>122</v>
      </c>
      <c r="G103" s="80"/>
      <c r="H103" s="23"/>
      <c r="I103" s="29"/>
      <c r="J103" s="30"/>
      <c r="K103" s="29"/>
      <c r="L103" s="30"/>
      <c r="M103" s="24"/>
      <c r="N103" s="30"/>
    </row>
    <row r="104" spans="1:14" ht="15.75" x14ac:dyDescent="0.25">
      <c r="A104" s="55" t="s">
        <v>54</v>
      </c>
      <c r="B104" s="110" t="s">
        <v>66</v>
      </c>
      <c r="C104" s="22">
        <f>C105</f>
        <v>0</v>
      </c>
      <c r="D104" s="26">
        <f t="shared" ref="D104:N108" si="207">D105</f>
        <v>-6400</v>
      </c>
      <c r="E104" s="27">
        <f t="shared" si="207"/>
        <v>0</v>
      </c>
      <c r="F104" s="28">
        <f t="shared" si="207"/>
        <v>-3300</v>
      </c>
      <c r="G104" s="82">
        <f t="shared" si="207"/>
        <v>0</v>
      </c>
      <c r="H104" s="26">
        <f t="shared" si="207"/>
        <v>0</v>
      </c>
      <c r="I104" s="27">
        <f t="shared" si="207"/>
        <v>0</v>
      </c>
      <c r="J104" s="28">
        <f t="shared" si="207"/>
        <v>0</v>
      </c>
      <c r="K104" s="27">
        <f t="shared" si="207"/>
        <v>0</v>
      </c>
      <c r="L104" s="28">
        <f t="shared" si="207"/>
        <v>0</v>
      </c>
      <c r="M104" s="27">
        <f t="shared" si="207"/>
        <v>0</v>
      </c>
      <c r="N104" s="28">
        <f t="shared" si="207"/>
        <v>-3100</v>
      </c>
    </row>
    <row r="105" spans="1:14" ht="28.5" x14ac:dyDescent="0.2">
      <c r="A105" s="55" t="s">
        <v>55</v>
      </c>
      <c r="B105" s="63" t="s">
        <v>15</v>
      </c>
      <c r="C105" s="22">
        <f>C106</f>
        <v>0</v>
      </c>
      <c r="D105" s="26">
        <f t="shared" si="207"/>
        <v>-6400</v>
      </c>
      <c r="E105" s="27">
        <f t="shared" si="207"/>
        <v>0</v>
      </c>
      <c r="F105" s="28">
        <f t="shared" si="207"/>
        <v>-3300</v>
      </c>
      <c r="G105" s="82">
        <f t="shared" si="207"/>
        <v>0</v>
      </c>
      <c r="H105" s="26">
        <f t="shared" si="207"/>
        <v>0</v>
      </c>
      <c r="I105" s="27">
        <f t="shared" si="207"/>
        <v>0</v>
      </c>
      <c r="J105" s="28">
        <f t="shared" si="207"/>
        <v>0</v>
      </c>
      <c r="K105" s="27">
        <f t="shared" si="207"/>
        <v>0</v>
      </c>
      <c r="L105" s="28">
        <f t="shared" si="207"/>
        <v>0</v>
      </c>
      <c r="M105" s="27">
        <f t="shared" si="207"/>
        <v>0</v>
      </c>
      <c r="N105" s="28">
        <f t="shared" si="207"/>
        <v>-3100</v>
      </c>
    </row>
    <row r="106" spans="1:14" ht="30" x14ac:dyDescent="0.25">
      <c r="A106" s="57" t="s">
        <v>56</v>
      </c>
      <c r="B106" s="64" t="s">
        <v>65</v>
      </c>
      <c r="C106" s="50">
        <f t="shared" ref="C106" si="208">E106+G106+I106+K106+M106</f>
        <v>0</v>
      </c>
      <c r="D106" s="23">
        <f t="shared" ref="D106" si="209">F106+H106+J106+L106+N106</f>
        <v>-6400</v>
      </c>
      <c r="E106" s="29"/>
      <c r="F106" s="30">
        <v>-3300</v>
      </c>
      <c r="G106" s="80"/>
      <c r="H106" s="23"/>
      <c r="I106" s="29"/>
      <c r="J106" s="30"/>
      <c r="K106" s="29"/>
      <c r="L106" s="30"/>
      <c r="M106" s="24"/>
      <c r="N106" s="30">
        <v>-3100</v>
      </c>
    </row>
    <row r="107" spans="1:14" ht="15.75" x14ac:dyDescent="0.25">
      <c r="A107" s="120" t="s">
        <v>57</v>
      </c>
      <c r="B107" s="123" t="s">
        <v>169</v>
      </c>
      <c r="C107" s="22">
        <f>C108</f>
        <v>4054</v>
      </c>
      <c r="D107" s="26">
        <f t="shared" si="207"/>
        <v>0</v>
      </c>
      <c r="E107" s="27">
        <f t="shared" si="207"/>
        <v>0</v>
      </c>
      <c r="F107" s="28">
        <f t="shared" si="207"/>
        <v>0</v>
      </c>
      <c r="G107" s="82">
        <f t="shared" si="207"/>
        <v>0</v>
      </c>
      <c r="H107" s="26">
        <f t="shared" si="207"/>
        <v>0</v>
      </c>
      <c r="I107" s="27">
        <f t="shared" si="207"/>
        <v>0</v>
      </c>
      <c r="J107" s="28">
        <f t="shared" si="207"/>
        <v>0</v>
      </c>
      <c r="K107" s="27">
        <f t="shared" si="207"/>
        <v>0</v>
      </c>
      <c r="L107" s="28">
        <f t="shared" si="207"/>
        <v>0</v>
      </c>
      <c r="M107" s="27">
        <f t="shared" si="207"/>
        <v>4054</v>
      </c>
      <c r="N107" s="28">
        <f t="shared" si="207"/>
        <v>0</v>
      </c>
    </row>
    <row r="108" spans="1:14" ht="28.5" x14ac:dyDescent="0.2">
      <c r="A108" s="120" t="s">
        <v>104</v>
      </c>
      <c r="B108" s="109" t="s">
        <v>15</v>
      </c>
      <c r="C108" s="22">
        <f>C109</f>
        <v>4054</v>
      </c>
      <c r="D108" s="26">
        <f t="shared" si="207"/>
        <v>0</v>
      </c>
      <c r="E108" s="27">
        <f t="shared" si="207"/>
        <v>0</v>
      </c>
      <c r="F108" s="28">
        <f t="shared" si="207"/>
        <v>0</v>
      </c>
      <c r="G108" s="82">
        <f t="shared" si="207"/>
        <v>0</v>
      </c>
      <c r="H108" s="26">
        <f t="shared" si="207"/>
        <v>0</v>
      </c>
      <c r="I108" s="27">
        <f t="shared" si="207"/>
        <v>0</v>
      </c>
      <c r="J108" s="28">
        <f t="shared" si="207"/>
        <v>0</v>
      </c>
      <c r="K108" s="27">
        <f t="shared" si="207"/>
        <v>0</v>
      </c>
      <c r="L108" s="28">
        <f t="shared" si="207"/>
        <v>0</v>
      </c>
      <c r="M108" s="27">
        <f t="shared" si="207"/>
        <v>4054</v>
      </c>
      <c r="N108" s="28">
        <f t="shared" si="207"/>
        <v>0</v>
      </c>
    </row>
    <row r="109" spans="1:14" ht="30" x14ac:dyDescent="0.25">
      <c r="A109" s="121" t="s">
        <v>105</v>
      </c>
      <c r="B109" s="122" t="s">
        <v>67</v>
      </c>
      <c r="C109" s="50">
        <f t="shared" ref="C109" si="210">E109+G109+I109+K109+M109</f>
        <v>4054</v>
      </c>
      <c r="D109" s="23">
        <f t="shared" ref="D109" si="211">F109+H109+J109+L109+N109</f>
        <v>0</v>
      </c>
      <c r="E109" s="29"/>
      <c r="F109" s="30"/>
      <c r="G109" s="80"/>
      <c r="H109" s="23"/>
      <c r="I109" s="29"/>
      <c r="J109" s="30"/>
      <c r="K109" s="29"/>
      <c r="L109" s="30"/>
      <c r="M109" s="24">
        <v>4054</v>
      </c>
      <c r="N109" s="30"/>
    </row>
    <row r="110" spans="1:14" ht="15.75" x14ac:dyDescent="0.25">
      <c r="A110" s="14" t="s">
        <v>58</v>
      </c>
      <c r="B110" s="123" t="s">
        <v>159</v>
      </c>
      <c r="C110" s="22">
        <f>C111</f>
        <v>0</v>
      </c>
      <c r="D110" s="26">
        <f t="shared" ref="D110:N111" si="212">D111</f>
        <v>-3100</v>
      </c>
      <c r="E110" s="27">
        <f t="shared" si="212"/>
        <v>0</v>
      </c>
      <c r="F110" s="28">
        <f t="shared" si="212"/>
        <v>0</v>
      </c>
      <c r="G110" s="82">
        <f t="shared" si="212"/>
        <v>0</v>
      </c>
      <c r="H110" s="26">
        <f t="shared" si="212"/>
        <v>0</v>
      </c>
      <c r="I110" s="27">
        <f t="shared" si="212"/>
        <v>0</v>
      </c>
      <c r="J110" s="28">
        <f t="shared" si="212"/>
        <v>0</v>
      </c>
      <c r="K110" s="27">
        <f t="shared" si="212"/>
        <v>0</v>
      </c>
      <c r="L110" s="28">
        <f t="shared" si="212"/>
        <v>0</v>
      </c>
      <c r="M110" s="27">
        <f t="shared" si="212"/>
        <v>0</v>
      </c>
      <c r="N110" s="28">
        <f t="shared" si="212"/>
        <v>-3100</v>
      </c>
    </row>
    <row r="111" spans="1:14" ht="28.5" x14ac:dyDescent="0.2">
      <c r="A111" s="14" t="s">
        <v>59</v>
      </c>
      <c r="B111" s="109" t="s">
        <v>15</v>
      </c>
      <c r="C111" s="22">
        <f>C112</f>
        <v>0</v>
      </c>
      <c r="D111" s="26">
        <f t="shared" si="212"/>
        <v>-3100</v>
      </c>
      <c r="E111" s="27">
        <f t="shared" si="212"/>
        <v>0</v>
      </c>
      <c r="F111" s="28">
        <f t="shared" si="212"/>
        <v>0</v>
      </c>
      <c r="G111" s="82">
        <f t="shared" si="212"/>
        <v>0</v>
      </c>
      <c r="H111" s="26">
        <f t="shared" si="212"/>
        <v>0</v>
      </c>
      <c r="I111" s="27">
        <f t="shared" si="212"/>
        <v>0</v>
      </c>
      <c r="J111" s="28">
        <f t="shared" si="212"/>
        <v>0</v>
      </c>
      <c r="K111" s="27">
        <f t="shared" si="212"/>
        <v>0</v>
      </c>
      <c r="L111" s="28">
        <f t="shared" si="212"/>
        <v>0</v>
      </c>
      <c r="M111" s="27">
        <f t="shared" si="212"/>
        <v>0</v>
      </c>
      <c r="N111" s="28">
        <f t="shared" si="212"/>
        <v>-3100</v>
      </c>
    </row>
    <row r="112" spans="1:14" ht="30" x14ac:dyDescent="0.25">
      <c r="A112" s="15" t="s">
        <v>60</v>
      </c>
      <c r="B112" s="122" t="s">
        <v>160</v>
      </c>
      <c r="C112" s="50">
        <f t="shared" ref="C112" si="213">E112+G112+I112+K112+M112</f>
        <v>0</v>
      </c>
      <c r="D112" s="23">
        <f t="shared" ref="D112" si="214">F112+H112+J112+L112+N112</f>
        <v>-3100</v>
      </c>
      <c r="E112" s="29"/>
      <c r="F112" s="30"/>
      <c r="G112" s="80"/>
      <c r="H112" s="23"/>
      <c r="I112" s="29"/>
      <c r="J112" s="30"/>
      <c r="K112" s="29"/>
      <c r="L112" s="30"/>
      <c r="M112" s="24"/>
      <c r="N112" s="30">
        <v>-3100</v>
      </c>
    </row>
    <row r="113" spans="1:14" ht="15.75" x14ac:dyDescent="0.25">
      <c r="A113" s="107" t="s">
        <v>61</v>
      </c>
      <c r="B113" s="111" t="s">
        <v>68</v>
      </c>
      <c r="C113" s="22">
        <f>C114</f>
        <v>32000</v>
      </c>
      <c r="D113" s="26">
        <f t="shared" ref="D113:N114" si="215">D114</f>
        <v>27870</v>
      </c>
      <c r="E113" s="27">
        <f t="shared" si="215"/>
        <v>29000</v>
      </c>
      <c r="F113" s="28">
        <f t="shared" si="215"/>
        <v>27870</v>
      </c>
      <c r="G113" s="82">
        <f t="shared" si="215"/>
        <v>0</v>
      </c>
      <c r="H113" s="26">
        <f t="shared" si="215"/>
        <v>0</v>
      </c>
      <c r="I113" s="27">
        <f t="shared" si="215"/>
        <v>3000</v>
      </c>
      <c r="J113" s="28">
        <f t="shared" si="215"/>
        <v>0</v>
      </c>
      <c r="K113" s="27">
        <f t="shared" si="215"/>
        <v>0</v>
      </c>
      <c r="L113" s="28">
        <f t="shared" si="215"/>
        <v>0</v>
      </c>
      <c r="M113" s="27">
        <f t="shared" si="215"/>
        <v>0</v>
      </c>
      <c r="N113" s="28">
        <f t="shared" si="215"/>
        <v>0</v>
      </c>
    </row>
    <row r="114" spans="1:14" ht="42.75" x14ac:dyDescent="0.2">
      <c r="A114" s="107" t="s">
        <v>62</v>
      </c>
      <c r="B114" s="112" t="s">
        <v>17</v>
      </c>
      <c r="C114" s="22">
        <f>C115</f>
        <v>32000</v>
      </c>
      <c r="D114" s="26">
        <f t="shared" si="215"/>
        <v>27870</v>
      </c>
      <c r="E114" s="27">
        <f t="shared" si="215"/>
        <v>29000</v>
      </c>
      <c r="F114" s="28">
        <f t="shared" si="215"/>
        <v>27870</v>
      </c>
      <c r="G114" s="82">
        <f t="shared" si="215"/>
        <v>0</v>
      </c>
      <c r="H114" s="26">
        <f t="shared" si="215"/>
        <v>0</v>
      </c>
      <c r="I114" s="27">
        <f t="shared" si="215"/>
        <v>3000</v>
      </c>
      <c r="J114" s="28">
        <f t="shared" si="215"/>
        <v>0</v>
      </c>
      <c r="K114" s="27">
        <f t="shared" si="215"/>
        <v>0</v>
      </c>
      <c r="L114" s="28">
        <f t="shared" si="215"/>
        <v>0</v>
      </c>
      <c r="M114" s="27">
        <f t="shared" si="215"/>
        <v>0</v>
      </c>
      <c r="N114" s="28">
        <f t="shared" si="215"/>
        <v>0</v>
      </c>
    </row>
    <row r="115" spans="1:14" ht="30.75" thickBot="1" x14ac:dyDescent="0.3">
      <c r="A115" s="108" t="s">
        <v>63</v>
      </c>
      <c r="B115" s="79" t="s">
        <v>69</v>
      </c>
      <c r="C115" s="100">
        <f t="shared" ref="C115" si="216">E115+G115+I115+K115+M115</f>
        <v>32000</v>
      </c>
      <c r="D115" s="102">
        <f t="shared" ref="D115" si="217">F115+H115+J115+L115+N115</f>
        <v>27870</v>
      </c>
      <c r="E115" s="101">
        <v>29000</v>
      </c>
      <c r="F115" s="103">
        <v>27870</v>
      </c>
      <c r="G115" s="104"/>
      <c r="H115" s="102"/>
      <c r="I115" s="101">
        <v>3000</v>
      </c>
      <c r="J115" s="103"/>
      <c r="K115" s="101"/>
      <c r="L115" s="103"/>
      <c r="M115" s="106"/>
      <c r="N115" s="103"/>
    </row>
    <row r="116" spans="1:14" ht="13.5" thickBot="1" x14ac:dyDescent="0.25">
      <c r="A116" s="16"/>
      <c r="B116" s="69" t="s">
        <v>4</v>
      </c>
      <c r="C116" s="85">
        <f>C15+C32+C35+C43+C50+C55+C58+C62+C71+C82+C89+C95+C98+C101+C104+C107+C110+C113</f>
        <v>65948</v>
      </c>
      <c r="D116" s="126">
        <f t="shared" ref="D116:N116" si="218">D15+D32+D35+D43+D50+D55+D58+D62+D71+D82+D89+D95+D98+D101+D104+D107+D110+D113</f>
        <v>17962</v>
      </c>
      <c r="E116" s="85">
        <f t="shared" si="218"/>
        <v>62948</v>
      </c>
      <c r="F116" s="86">
        <f t="shared" si="218"/>
        <v>25592</v>
      </c>
      <c r="G116" s="117">
        <f t="shared" si="218"/>
        <v>0</v>
      </c>
      <c r="H116" s="126">
        <f t="shared" si="218"/>
        <v>0</v>
      </c>
      <c r="I116" s="85">
        <f t="shared" si="218"/>
        <v>3000</v>
      </c>
      <c r="J116" s="86">
        <f t="shared" si="218"/>
        <v>0</v>
      </c>
      <c r="K116" s="85">
        <f t="shared" si="218"/>
        <v>0</v>
      </c>
      <c r="L116" s="86">
        <f t="shared" si="218"/>
        <v>0</v>
      </c>
      <c r="M116" s="85">
        <f t="shared" si="218"/>
        <v>0</v>
      </c>
      <c r="N116" s="86">
        <f t="shared" si="218"/>
        <v>-7630</v>
      </c>
    </row>
    <row r="117" spans="1:14" ht="15" customHeight="1" x14ac:dyDescent="0.2">
      <c r="A117" s="150" t="s">
        <v>18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</row>
    <row r="118" spans="1:14" ht="15" x14ac:dyDescent="0.25">
      <c r="A118" s="2" t="s">
        <v>26</v>
      </c>
      <c r="C118" s="19"/>
      <c r="D118" s="17"/>
    </row>
    <row r="119" spans="1:14" x14ac:dyDescent="0.2">
      <c r="C119" s="21"/>
    </row>
  </sheetData>
  <mergeCells count="13">
    <mergeCell ref="A117:N117"/>
    <mergeCell ref="D11:N11"/>
    <mergeCell ref="A7:N7"/>
    <mergeCell ref="A11:A13"/>
    <mergeCell ref="B11:B13"/>
    <mergeCell ref="E12:F12"/>
    <mergeCell ref="M12:N12"/>
    <mergeCell ref="C11:C13"/>
    <mergeCell ref="D12:D13"/>
    <mergeCell ref="I12:J12"/>
    <mergeCell ref="A8:N8"/>
    <mergeCell ref="G12:H12"/>
    <mergeCell ref="K12:L12"/>
  </mergeCells>
  <printOptions horizontalCentered="1"/>
  <pageMargins left="0.78740157480314965" right="0.78740157480314965" top="0.78740157480314965" bottom="0.39370078740157483" header="0.51181102362204722" footer="0.51181102362204722"/>
  <pageSetup paperSize="9" scale="8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Pajamos_1p</vt:lpstr>
      <vt:lpstr>Asignavimai_2p</vt:lpstr>
      <vt:lpstr>Asignavimai_2p!Print_Titles</vt:lpstr>
      <vt:lpstr>Pajamos_1p!Print_Titles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Živilė</cp:lastModifiedBy>
  <cp:lastPrinted>2022-09-29T07:34:04Z</cp:lastPrinted>
  <dcterms:created xsi:type="dcterms:W3CDTF">2021-02-03T18:40:37Z</dcterms:created>
  <dcterms:modified xsi:type="dcterms:W3CDTF">2022-09-29T07:34:18Z</dcterms:modified>
</cp:coreProperties>
</file>