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ARYBA\2022 METAI\01 SAUSIS\PROJEKTAI\"/>
    </mc:Choice>
  </mc:AlternateContent>
  <xr:revisionPtr revIDLastSave="0" documentId="8_{393075FD-5F6D-4EC3-A4DF-A9D02376B787}" xr6:coauthVersionLast="47" xr6:coauthVersionMax="47" xr10:uidLastSave="{00000000-0000-0000-0000-000000000000}"/>
  <bookViews>
    <workbookView xWindow="-120" yWindow="-120" windowWidth="29040" windowHeight="15840" xr2:uid="{F78364B5-7F65-4A63-8512-7F9CA5707D5C}"/>
  </bookViews>
  <sheets>
    <sheet name="Kaina_2022" sheetId="1" r:id="rId1"/>
  </sheets>
  <definedNames>
    <definedName name="_xlnm._FilterDatabase" localSheetId="0" hidden="1">Kaina_2022!$A$13:$L$14</definedName>
    <definedName name="_xlnm.Print_Titles" localSheetId="0">Kaina_2022!$13:$14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1" l="1"/>
  <c r="S29" i="1"/>
  <c r="R29" i="1"/>
  <c r="P29" i="1"/>
  <c r="O29" i="1"/>
  <c r="N29" i="1"/>
  <c r="M29" i="1"/>
  <c r="Y28" i="1"/>
  <c r="U28" i="1"/>
  <c r="Q28" i="1"/>
  <c r="Y27" i="1"/>
  <c r="U27" i="1"/>
  <c r="Q27" i="1"/>
  <c r="Y26" i="1"/>
  <c r="U26" i="1"/>
  <c r="Q26" i="1"/>
  <c r="Y25" i="1"/>
  <c r="U25" i="1"/>
  <c r="Q25" i="1"/>
  <c r="Y24" i="1"/>
  <c r="U24" i="1"/>
  <c r="Q24" i="1"/>
  <c r="Y23" i="1"/>
  <c r="U23" i="1"/>
  <c r="Q23" i="1"/>
  <c r="Y22" i="1"/>
  <c r="U22" i="1"/>
  <c r="Q22" i="1"/>
  <c r="Y21" i="1"/>
  <c r="U21" i="1"/>
  <c r="Q21" i="1"/>
  <c r="Y20" i="1"/>
  <c r="U20" i="1"/>
  <c r="Q20" i="1"/>
  <c r="Y19" i="1"/>
  <c r="U19" i="1"/>
  <c r="Q19" i="1"/>
  <c r="Y18" i="1"/>
  <c r="U18" i="1"/>
  <c r="Q18" i="1"/>
  <c r="Y17" i="1"/>
  <c r="U17" i="1"/>
  <c r="U29" i="1" s="1"/>
  <c r="Q17" i="1"/>
  <c r="Q29" i="1" s="1"/>
  <c r="Y16" i="1"/>
  <c r="X16" i="1"/>
  <c r="X29" i="1" s="1"/>
  <c r="W16" i="1"/>
  <c r="W29" i="1" s="1"/>
  <c r="V16" i="1"/>
  <c r="V29" i="1" s="1"/>
  <c r="U16" i="1"/>
  <c r="Q16" i="1"/>
  <c r="Y29" i="1" l="1"/>
  <c r="U32" i="1"/>
  <c r="U30" i="1"/>
</calcChain>
</file>

<file path=xl/sharedStrings.xml><?xml version="1.0" encoding="utf-8"?>
<sst xmlns="http://schemas.openxmlformats.org/spreadsheetml/2006/main" count="200" uniqueCount="74">
  <si>
    <t>BIUDŽETO ASIGNAVIMŲ SUVESTINIS ŽINIARAŠTIS</t>
  </si>
  <si>
    <t>Ūkiskaitinis padalinys: EUR Skuodo rajono savivaldybės Barstyčių vaikų globos namai</t>
  </si>
  <si>
    <t>Data: 2021-12-31</t>
  </si>
  <si>
    <t>Biudžetas: SRSA 2021</t>
  </si>
  <si>
    <t>Įstaiga:  ()</t>
  </si>
  <si>
    <t>Finansavimo lėšų šaltinis:  ()</t>
  </si>
  <si>
    <t>Funkcinė klasifikacija:  ()</t>
  </si>
  <si>
    <t>Sąmata:  ()</t>
  </si>
  <si>
    <t>Programa (priemonė):  ()</t>
  </si>
  <si>
    <t>Projektas:  ()</t>
  </si>
  <si>
    <t>Ekonominė klasifikacija:  ()</t>
  </si>
  <si>
    <t>Rūšiavimas: įstaiga, finansavimo šaltinis, sąmata, funkcinė klasifikacija, programa (priemonė), projektas, ekonominė klasifikacija</t>
  </si>
  <si>
    <t>Fin. lėšų šaltinis</t>
  </si>
  <si>
    <t>Aprašas</t>
  </si>
  <si>
    <t>Funkcinė klasifikacija</t>
  </si>
  <si>
    <t>Sąmata</t>
  </si>
  <si>
    <t>Programa (priemonė)</t>
  </si>
  <si>
    <t>Projektas</t>
  </si>
  <si>
    <t>Ekonominė klasifikacija</t>
  </si>
  <si>
    <t>Asignavimų planas</t>
  </si>
  <si>
    <t>Metinė suma 2021 m. SB S28.001</t>
  </si>
  <si>
    <t>Metinė suma 2021 m. SB S28.002</t>
  </si>
  <si>
    <t>Metinė suma 2021 m. VB 2401</t>
  </si>
  <si>
    <t>Metinė suma 2021 m. Kėdainių lėšos</t>
  </si>
  <si>
    <t>Iš viso išlaidų 2021 m.</t>
  </si>
  <si>
    <t>PLANAS 2022 m. SB S28.001</t>
  </si>
  <si>
    <t>PLANAS 2022 m. SB S28.002</t>
  </si>
  <si>
    <t xml:space="preserve">PLANAS 2022 m.Kėdainių lėšos </t>
  </si>
  <si>
    <t>Iš viso išlaidų planas 2022 m.</t>
  </si>
  <si>
    <t>PLANAS 2022 m. SB S28.001 61 proc.</t>
  </si>
  <si>
    <t>PLANAS 2022 m. SB S28.002 61 proc.</t>
  </si>
  <si>
    <r>
      <t xml:space="preserve">PLANAS 2022 m.Kėdainių lėšos </t>
    </r>
    <r>
      <rPr>
        <b/>
        <sz val="8"/>
        <color rgb="FFFF0000"/>
        <rFont val="Times New Roman"/>
        <family val="1"/>
      </rPr>
      <t xml:space="preserve">(Nauja kaina 1800 Eur)      </t>
    </r>
    <r>
      <rPr>
        <sz val="8"/>
        <color indexed="8"/>
        <rFont val="Times New Roman"/>
        <family val="1"/>
        <charset val="186"/>
      </rPr>
      <t xml:space="preserve"> 39 proc.</t>
    </r>
  </si>
  <si>
    <t>Skuo rajono savivaldybės Barstyčių vaikų globos namai, 290892280</t>
  </si>
  <si>
    <t>1102</t>
  </si>
  <si>
    <t>Savivaldybės biudžeto lėšos savarankiškoms funkcijoms vykdyti</t>
  </si>
  <si>
    <t>10.04.01.01.</t>
  </si>
  <si>
    <t>Vaikų globos ir rūpybos įstaigos</t>
  </si>
  <si>
    <t>S28.001</t>
  </si>
  <si>
    <t>Socialinei globai teikti (BLD)</t>
  </si>
  <si>
    <t>2.1.1.3.</t>
  </si>
  <si>
    <t>Barstyčių vaikų globos namų veiklos užtikrinimas</t>
  </si>
  <si>
    <t>0</t>
  </si>
  <si>
    <t>Nenurodyta</t>
  </si>
  <si>
    <t>2.1.1.1.1.1.</t>
  </si>
  <si>
    <t>Darbo užmokestis pinigais</t>
  </si>
  <si>
    <t>2.1.2.1.1.1.</t>
  </si>
  <si>
    <t>Socialinio draudimo įmokos</t>
  </si>
  <si>
    <t>2.2.1.1.1.02.</t>
  </si>
  <si>
    <t>Medikamentų ir medicininių prekių bei paslaugų įsigijimo išlaidos</t>
  </si>
  <si>
    <t>2.2.1.1.1.05.</t>
  </si>
  <si>
    <t>Ryšių įrangos ir ryšių paslaugų įsigijimo išlaidos</t>
  </si>
  <si>
    <t>2.2.1.1.1.06.</t>
  </si>
  <si>
    <t>Transporto išlaikymo ir transporto paslaugų įsigijimo išlaidos</t>
  </si>
  <si>
    <t>2.2.1.1.1.07.</t>
  </si>
  <si>
    <t>Aprangos ir patalynės įsigijimo išlaidos</t>
  </si>
  <si>
    <t>2.2.1.1.1.11.</t>
  </si>
  <si>
    <t>Komandiruočių išlaidos</t>
  </si>
  <si>
    <t>2.2.1.1.1.15.</t>
  </si>
  <si>
    <t>Materialiojo turto paprastojo remonto išlaidos</t>
  </si>
  <si>
    <t>2.2.1.1.1.16.</t>
  </si>
  <si>
    <t>Kvalifikacijos kėlimo išlaidos</t>
  </si>
  <si>
    <t>2.2.1.1.1.20.</t>
  </si>
  <si>
    <t>Komunalinių paslaugų įsigijimo išlaidos</t>
  </si>
  <si>
    <t>2.2.1.1.1.21.</t>
  </si>
  <si>
    <t>Informacinių technologijų prekių ir paslaugų įsigijimo išlaidos</t>
  </si>
  <si>
    <t>2.2.1.1.1.30.</t>
  </si>
  <si>
    <t>Kitų prekių ir paslaugų įsigijimo išlaidos</t>
  </si>
  <si>
    <t>2.7.3.1.1.1.</t>
  </si>
  <si>
    <t>Darbdavių socialinė parama pinigais</t>
  </si>
  <si>
    <t>Kaina be globos išmokos</t>
  </si>
  <si>
    <t>Globos išmoka</t>
  </si>
  <si>
    <t>Kaina su globos išmoka</t>
  </si>
  <si>
    <t>Parengė: Finansų skyriaus vedėja Nijolė Mackevičienė</t>
  </si>
  <si>
    <t>Sumos pateiktos eurų tikslumu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</si>
</sst>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1" x14ac:knownFonts="1"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color rgb="FFFF0000"/>
      <name val="Calibri"/>
      <family val="2"/>
      <charset val="186"/>
    </font>
    <font>
      <i/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</font>
    <font>
      <b/>
      <sz val="8"/>
      <color rgb="FFFF0000"/>
      <name val="Times New Roman"/>
      <family val="1"/>
    </font>
    <font>
      <b/>
      <sz val="8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2" fillId="0" borderId="3" xfId="0" applyNumberFormat="1" applyFont="1" applyBorder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164" fontId="8" fillId="0" borderId="10" xfId="0" applyNumberFormat="1" applyFont="1" applyBorder="1" applyAlignment="1">
      <alignment horizontal="right" vertical="top"/>
    </xf>
    <xf numFmtId="164" fontId="8" fillId="0" borderId="11" xfId="0" applyNumberFormat="1" applyFont="1" applyBorder="1" applyAlignment="1">
      <alignment horizontal="right" vertical="top"/>
    </xf>
    <xf numFmtId="164" fontId="8" fillId="0" borderId="12" xfId="0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164" fontId="9" fillId="0" borderId="11" xfId="0" applyNumberFormat="1" applyFont="1" applyBorder="1" applyAlignment="1">
      <alignment horizontal="right" vertical="top"/>
    </xf>
    <xf numFmtId="164" fontId="9" fillId="0" borderId="13" xfId="0" applyNumberFormat="1" applyFont="1" applyBorder="1" applyAlignment="1">
      <alignment horizontal="right" vertical="top"/>
    </xf>
    <xf numFmtId="164" fontId="8" fillId="0" borderId="13" xfId="0" applyNumberFormat="1" applyFont="1" applyBorder="1" applyAlignment="1">
      <alignment horizontal="right" vertical="top"/>
    </xf>
    <xf numFmtId="49" fontId="8" fillId="0" borderId="3" xfId="0" applyNumberFormat="1" applyFont="1" applyBorder="1" applyAlignment="1">
      <alignment horizontal="left" vertical="top"/>
    </xf>
    <xf numFmtId="164" fontId="8" fillId="0" borderId="14" xfId="0" applyNumberFormat="1" applyFont="1" applyBorder="1" applyAlignment="1">
      <alignment horizontal="right" vertical="top"/>
    </xf>
    <xf numFmtId="164" fontId="8" fillId="0" borderId="15" xfId="0" applyNumberFormat="1" applyFont="1" applyBorder="1" applyAlignment="1">
      <alignment horizontal="right" vertical="top"/>
    </xf>
    <xf numFmtId="164" fontId="8" fillId="0" borderId="16" xfId="0" applyNumberFormat="1" applyFont="1" applyBorder="1" applyAlignment="1">
      <alignment horizontal="right" vertical="top"/>
    </xf>
    <xf numFmtId="164" fontId="9" fillId="0" borderId="14" xfId="0" applyNumberFormat="1" applyFont="1" applyBorder="1" applyAlignment="1">
      <alignment horizontal="right" vertical="top"/>
    </xf>
    <xf numFmtId="164" fontId="9" fillId="0" borderId="15" xfId="0" applyNumberFormat="1" applyFont="1" applyBorder="1" applyAlignment="1">
      <alignment horizontal="right" vertical="top"/>
    </xf>
    <xf numFmtId="164" fontId="9" fillId="0" borderId="17" xfId="0" applyNumberFormat="1" applyFont="1" applyBorder="1" applyAlignment="1">
      <alignment horizontal="right" vertical="top"/>
    </xf>
    <xf numFmtId="164" fontId="8" fillId="0" borderId="17" xfId="0" applyNumberFormat="1" applyFont="1" applyBorder="1" applyAlignment="1">
      <alignment horizontal="right" vertical="top"/>
    </xf>
    <xf numFmtId="164" fontId="8" fillId="0" borderId="18" xfId="0" applyNumberFormat="1" applyFont="1" applyBorder="1" applyAlignment="1">
      <alignment horizontal="right" vertical="top"/>
    </xf>
    <xf numFmtId="164" fontId="8" fillId="0" borderId="19" xfId="0" applyNumberFormat="1" applyFont="1" applyBorder="1" applyAlignment="1">
      <alignment horizontal="right" vertical="top"/>
    </xf>
    <xf numFmtId="164" fontId="8" fillId="0" borderId="20" xfId="0" applyNumberFormat="1" applyFont="1" applyBorder="1" applyAlignment="1">
      <alignment horizontal="right" vertical="top"/>
    </xf>
    <xf numFmtId="164" fontId="8" fillId="0" borderId="21" xfId="0" applyNumberFormat="1" applyFont="1" applyBorder="1" applyAlignment="1">
      <alignment horizontal="right" vertical="top"/>
    </xf>
    <xf numFmtId="164" fontId="9" fillId="0" borderId="22" xfId="0" applyNumberFormat="1" applyFont="1" applyBorder="1" applyAlignment="1">
      <alignment horizontal="right" vertical="top"/>
    </xf>
    <xf numFmtId="164" fontId="9" fillId="0" borderId="19" xfId="0" applyNumberFormat="1" applyFont="1" applyBorder="1" applyAlignment="1">
      <alignment horizontal="right" vertical="top"/>
    </xf>
    <xf numFmtId="164" fontId="9" fillId="0" borderId="23" xfId="0" applyNumberFormat="1" applyFont="1" applyBorder="1" applyAlignment="1">
      <alignment horizontal="right" vertical="top"/>
    </xf>
    <xf numFmtId="164" fontId="8" fillId="0" borderId="22" xfId="0" applyNumberFormat="1" applyFont="1" applyBorder="1" applyAlignment="1">
      <alignment horizontal="right" vertical="top"/>
    </xf>
    <xf numFmtId="164" fontId="8" fillId="0" borderId="23" xfId="0" applyNumberFormat="1" applyFont="1" applyBorder="1" applyAlignment="1">
      <alignment horizontal="right" vertical="top"/>
    </xf>
    <xf numFmtId="4" fontId="10" fillId="0" borderId="11" xfId="0" applyNumberFormat="1" applyFon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2473C-FB7A-42C4-88EA-7211B02A4604}">
  <dimension ref="A1:Y40"/>
  <sheetViews>
    <sheetView tabSelected="1" workbookViewId="0">
      <pane ySplit="14" topLeftCell="A15" activePane="bottomLeft" state="frozenSplit"/>
      <selection pane="bottomLeft" activeCell="A34" sqref="A34:P35"/>
    </sheetView>
  </sheetViews>
  <sheetFormatPr defaultRowHeight="15" customHeight="1" x14ac:dyDescent="0.25"/>
  <cols>
    <col min="1" max="1" width="7.5703125" customWidth="1"/>
    <col min="2" max="2" width="25.140625" hidden="1" customWidth="1"/>
    <col min="3" max="3" width="11.42578125" customWidth="1"/>
    <col min="4" max="4" width="25.140625" hidden="1" customWidth="1"/>
    <col min="5" max="5" width="7.5703125" hidden="1" customWidth="1"/>
    <col min="6" max="6" width="25.140625" hidden="1" customWidth="1"/>
    <col min="7" max="7" width="9.5703125" customWidth="1"/>
    <col min="8" max="8" width="25.140625" hidden="1" customWidth="1"/>
    <col min="9" max="9" width="7.5703125" customWidth="1"/>
    <col min="10" max="10" width="25.140625" hidden="1" customWidth="1"/>
    <col min="11" max="11" width="10.42578125" customWidth="1"/>
    <col min="12" max="12" width="25.140625" hidden="1" customWidth="1"/>
    <col min="13" max="25" width="12" customWidth="1"/>
  </cols>
  <sheetData>
    <row r="1" spans="1:25" ht="18.7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" customHeight="1" x14ac:dyDescent="0.25">
      <c r="A2" s="1" t="s">
        <v>1</v>
      </c>
    </row>
    <row r="3" spans="1:25" ht="15" customHeight="1" x14ac:dyDescent="0.25">
      <c r="A3" s="1" t="s">
        <v>2</v>
      </c>
      <c r="R3" s="2"/>
      <c r="S3" s="2"/>
    </row>
    <row r="4" spans="1:25" ht="15" customHeight="1" x14ac:dyDescent="0.25">
      <c r="A4" s="1" t="s">
        <v>3</v>
      </c>
    </row>
    <row r="5" spans="1:25" ht="15" hidden="1" customHeight="1" x14ac:dyDescent="0.25">
      <c r="A5" s="1" t="s">
        <v>4</v>
      </c>
    </row>
    <row r="6" spans="1:25" ht="15" hidden="1" customHeight="1" x14ac:dyDescent="0.25">
      <c r="A6" s="1" t="s">
        <v>5</v>
      </c>
    </row>
    <row r="7" spans="1:25" ht="15" hidden="1" customHeight="1" x14ac:dyDescent="0.25">
      <c r="A7" s="1" t="s">
        <v>6</v>
      </c>
    </row>
    <row r="8" spans="1:25" ht="15" hidden="1" customHeight="1" x14ac:dyDescent="0.25">
      <c r="A8" s="1" t="s">
        <v>7</v>
      </c>
    </row>
    <row r="9" spans="1:25" ht="15" hidden="1" customHeight="1" x14ac:dyDescent="0.25">
      <c r="A9" s="1" t="s">
        <v>8</v>
      </c>
    </row>
    <row r="10" spans="1:25" ht="15" hidden="1" customHeight="1" x14ac:dyDescent="0.25">
      <c r="A10" s="1" t="s">
        <v>9</v>
      </c>
    </row>
    <row r="11" spans="1:25" ht="15" hidden="1" customHeight="1" x14ac:dyDescent="0.25">
      <c r="A11" s="1" t="s">
        <v>10</v>
      </c>
    </row>
    <row r="12" spans="1:25" ht="15" customHeight="1" x14ac:dyDescent="0.25">
      <c r="A12" s="3" t="s">
        <v>73</v>
      </c>
      <c r="L12" s="4" t="s">
        <v>11</v>
      </c>
    </row>
    <row r="13" spans="1:25" ht="15" customHeight="1" thickBot="1" x14ac:dyDescent="0.3">
      <c r="A13" s="46" t="s">
        <v>12</v>
      </c>
      <c r="B13" s="46" t="s">
        <v>13</v>
      </c>
      <c r="C13" s="46" t="s">
        <v>14</v>
      </c>
      <c r="D13" s="46" t="s">
        <v>13</v>
      </c>
      <c r="E13" s="46" t="s">
        <v>15</v>
      </c>
      <c r="F13" s="46" t="s">
        <v>13</v>
      </c>
      <c r="G13" s="46" t="s">
        <v>16</v>
      </c>
      <c r="H13" s="46" t="s">
        <v>13</v>
      </c>
      <c r="I13" s="46" t="s">
        <v>17</v>
      </c>
      <c r="J13" s="46" t="s">
        <v>13</v>
      </c>
      <c r="K13" s="46" t="s">
        <v>18</v>
      </c>
      <c r="L13" s="46" t="s">
        <v>13</v>
      </c>
      <c r="M13" s="49" t="s">
        <v>19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ht="69.7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5" t="s">
        <v>20</v>
      </c>
      <c r="N14" s="6" t="s">
        <v>21</v>
      </c>
      <c r="O14" s="6" t="s">
        <v>22</v>
      </c>
      <c r="P14" s="6" t="s">
        <v>23</v>
      </c>
      <c r="Q14" s="7" t="s">
        <v>24</v>
      </c>
      <c r="R14" s="5" t="s">
        <v>25</v>
      </c>
      <c r="S14" s="6" t="s">
        <v>26</v>
      </c>
      <c r="T14" s="6" t="s">
        <v>27</v>
      </c>
      <c r="U14" s="8" t="s">
        <v>28</v>
      </c>
      <c r="V14" s="5" t="s">
        <v>29</v>
      </c>
      <c r="W14" s="6" t="s">
        <v>30</v>
      </c>
      <c r="X14" s="6" t="s">
        <v>31</v>
      </c>
      <c r="Y14" s="8" t="s">
        <v>28</v>
      </c>
    </row>
    <row r="15" spans="1:25" ht="15" customHeight="1" x14ac:dyDescent="0.25">
      <c r="A15" s="9" t="s">
        <v>32</v>
      </c>
      <c r="M15" s="10"/>
      <c r="N15" s="11"/>
      <c r="O15" s="11"/>
      <c r="P15" s="11"/>
      <c r="Q15" s="12"/>
      <c r="R15" s="10"/>
      <c r="S15" s="11"/>
      <c r="T15" s="45">
        <v>138000</v>
      </c>
      <c r="U15" s="13"/>
      <c r="V15" s="10"/>
      <c r="W15" s="11"/>
      <c r="X15" s="11"/>
      <c r="Y15" s="13"/>
    </row>
    <row r="16" spans="1:25" ht="20.100000000000001" customHeight="1" x14ac:dyDescent="0.25">
      <c r="A16" s="28" t="s">
        <v>33</v>
      </c>
      <c r="B16" s="28" t="s">
        <v>34</v>
      </c>
      <c r="C16" s="28" t="s">
        <v>35</v>
      </c>
      <c r="D16" s="28" t="s">
        <v>36</v>
      </c>
      <c r="E16" s="28" t="s">
        <v>37</v>
      </c>
      <c r="F16" s="28" t="s">
        <v>38</v>
      </c>
      <c r="G16" s="28" t="s">
        <v>39</v>
      </c>
      <c r="H16" s="28" t="s">
        <v>40</v>
      </c>
      <c r="I16" s="28" t="s">
        <v>41</v>
      </c>
      <c r="J16" s="28" t="s">
        <v>42</v>
      </c>
      <c r="K16" s="28" t="s">
        <v>43</v>
      </c>
      <c r="L16" s="14" t="s">
        <v>44</v>
      </c>
      <c r="M16" s="21">
        <v>67190</v>
      </c>
      <c r="N16" s="22">
        <v>162810</v>
      </c>
      <c r="O16" s="22">
        <v>6100</v>
      </c>
      <c r="P16" s="22">
        <v>108228.25</v>
      </c>
      <c r="Q16" s="23">
        <f>SUM(M16:P16)</f>
        <v>344328.25</v>
      </c>
      <c r="R16" s="24">
        <v>71900</v>
      </c>
      <c r="S16" s="25">
        <v>283300</v>
      </c>
      <c r="T16" s="25"/>
      <c r="U16" s="26">
        <f>SUM(R16:T16)</f>
        <v>355200</v>
      </c>
      <c r="V16" s="21">
        <f>71900-28000</f>
        <v>43900</v>
      </c>
      <c r="W16" s="22">
        <f>283300-110500</f>
        <v>172800</v>
      </c>
      <c r="X16" s="22">
        <f>28000+110500</f>
        <v>138500</v>
      </c>
      <c r="Y16" s="27">
        <f>SUM(V16:X16)</f>
        <v>355200</v>
      </c>
    </row>
    <row r="17" spans="1:25" ht="20.100000000000001" customHeight="1" x14ac:dyDescent="0.25">
      <c r="A17" s="28" t="s">
        <v>33</v>
      </c>
      <c r="B17" s="28" t="s">
        <v>34</v>
      </c>
      <c r="C17" s="28" t="s">
        <v>35</v>
      </c>
      <c r="D17" s="28" t="s">
        <v>36</v>
      </c>
      <c r="E17" s="28" t="s">
        <v>37</v>
      </c>
      <c r="F17" s="28" t="s">
        <v>38</v>
      </c>
      <c r="G17" s="28" t="s">
        <v>39</v>
      </c>
      <c r="H17" s="28" t="s">
        <v>40</v>
      </c>
      <c r="I17" s="28" t="s">
        <v>41</v>
      </c>
      <c r="J17" s="28" t="s">
        <v>42</v>
      </c>
      <c r="K17" s="28" t="s">
        <v>45</v>
      </c>
      <c r="L17" s="14" t="s">
        <v>46</v>
      </c>
      <c r="M17" s="21">
        <v>1070</v>
      </c>
      <c r="N17" s="22">
        <v>2448</v>
      </c>
      <c r="O17" s="22">
        <v>90</v>
      </c>
      <c r="P17" s="22">
        <v>1689.7</v>
      </c>
      <c r="Q17" s="23">
        <f t="shared" ref="Q17:Q28" si="0">SUM(M17:P17)</f>
        <v>5297.7</v>
      </c>
      <c r="R17" s="24">
        <v>1100</v>
      </c>
      <c r="S17" s="25">
        <v>4100</v>
      </c>
      <c r="T17" s="25"/>
      <c r="U17" s="26">
        <f t="shared" ref="U17:U28" si="1">SUM(R17:T17)</f>
        <v>5200</v>
      </c>
      <c r="V17" s="21">
        <v>700</v>
      </c>
      <c r="W17" s="22">
        <v>2500</v>
      </c>
      <c r="X17" s="22">
        <v>2000</v>
      </c>
      <c r="Y17" s="27">
        <f t="shared" ref="Y17:Y28" si="2">SUM(V17:X17)</f>
        <v>5200</v>
      </c>
    </row>
    <row r="18" spans="1:25" ht="20.100000000000001" customHeight="1" x14ac:dyDescent="0.25">
      <c r="A18" s="28" t="s">
        <v>33</v>
      </c>
      <c r="B18" s="28" t="s">
        <v>34</v>
      </c>
      <c r="C18" s="28" t="s">
        <v>35</v>
      </c>
      <c r="D18" s="28" t="s">
        <v>36</v>
      </c>
      <c r="E18" s="28" t="s">
        <v>37</v>
      </c>
      <c r="F18" s="28" t="s">
        <v>38</v>
      </c>
      <c r="G18" s="28" t="s">
        <v>39</v>
      </c>
      <c r="H18" s="28" t="s">
        <v>40</v>
      </c>
      <c r="I18" s="28" t="s">
        <v>41</v>
      </c>
      <c r="J18" s="28" t="s">
        <v>42</v>
      </c>
      <c r="K18" s="28" t="s">
        <v>47</v>
      </c>
      <c r="L18" s="14" t="s">
        <v>48</v>
      </c>
      <c r="M18" s="21">
        <v>100</v>
      </c>
      <c r="N18" s="22">
        <v>0</v>
      </c>
      <c r="O18" s="22"/>
      <c r="P18" s="22"/>
      <c r="Q18" s="23">
        <f t="shared" si="0"/>
        <v>100</v>
      </c>
      <c r="R18" s="24">
        <v>100</v>
      </c>
      <c r="S18" s="25"/>
      <c r="T18" s="25"/>
      <c r="U18" s="26">
        <f t="shared" si="1"/>
        <v>100</v>
      </c>
      <c r="V18" s="21">
        <v>100</v>
      </c>
      <c r="W18" s="22"/>
      <c r="X18" s="22"/>
      <c r="Y18" s="27">
        <f t="shared" si="2"/>
        <v>100</v>
      </c>
    </row>
    <row r="19" spans="1:25" ht="20.100000000000001" customHeight="1" x14ac:dyDescent="0.25">
      <c r="A19" s="28" t="s">
        <v>33</v>
      </c>
      <c r="B19" s="28" t="s">
        <v>34</v>
      </c>
      <c r="C19" s="28" t="s">
        <v>35</v>
      </c>
      <c r="D19" s="28" t="s">
        <v>36</v>
      </c>
      <c r="E19" s="28" t="s">
        <v>37</v>
      </c>
      <c r="F19" s="28" t="s">
        <v>38</v>
      </c>
      <c r="G19" s="28" t="s">
        <v>39</v>
      </c>
      <c r="H19" s="28" t="s">
        <v>40</v>
      </c>
      <c r="I19" s="28" t="s">
        <v>41</v>
      </c>
      <c r="J19" s="28" t="s">
        <v>42</v>
      </c>
      <c r="K19" s="28" t="s">
        <v>49</v>
      </c>
      <c r="L19" s="14" t="s">
        <v>50</v>
      </c>
      <c r="M19" s="21">
        <v>1200</v>
      </c>
      <c r="N19" s="22">
        <v>0</v>
      </c>
      <c r="O19" s="22"/>
      <c r="P19" s="22"/>
      <c r="Q19" s="23">
        <f t="shared" si="0"/>
        <v>1200</v>
      </c>
      <c r="R19" s="24">
        <v>1200</v>
      </c>
      <c r="S19" s="25"/>
      <c r="T19" s="25"/>
      <c r="U19" s="26">
        <f t="shared" si="1"/>
        <v>1200</v>
      </c>
      <c r="V19" s="21">
        <v>700</v>
      </c>
      <c r="W19" s="22"/>
      <c r="X19" s="22">
        <v>500</v>
      </c>
      <c r="Y19" s="27">
        <f t="shared" si="2"/>
        <v>1200</v>
      </c>
    </row>
    <row r="20" spans="1:25" ht="20.100000000000001" customHeight="1" x14ac:dyDescent="0.25">
      <c r="A20" s="28" t="s">
        <v>33</v>
      </c>
      <c r="B20" s="28" t="s">
        <v>34</v>
      </c>
      <c r="C20" s="28" t="s">
        <v>35</v>
      </c>
      <c r="D20" s="28" t="s">
        <v>36</v>
      </c>
      <c r="E20" s="28" t="s">
        <v>37</v>
      </c>
      <c r="F20" s="28" t="s">
        <v>38</v>
      </c>
      <c r="G20" s="28" t="s">
        <v>39</v>
      </c>
      <c r="H20" s="28" t="s">
        <v>40</v>
      </c>
      <c r="I20" s="28" t="s">
        <v>41</v>
      </c>
      <c r="J20" s="28" t="s">
        <v>42</v>
      </c>
      <c r="K20" s="28" t="s">
        <v>51</v>
      </c>
      <c r="L20" s="14" t="s">
        <v>52</v>
      </c>
      <c r="M20" s="21">
        <v>3700</v>
      </c>
      <c r="N20" s="22">
        <v>0</v>
      </c>
      <c r="O20" s="22"/>
      <c r="P20" s="22">
        <v>777.06</v>
      </c>
      <c r="Q20" s="23">
        <f t="shared" si="0"/>
        <v>4477.0599999999995</v>
      </c>
      <c r="R20" s="24">
        <v>6000</v>
      </c>
      <c r="S20" s="25"/>
      <c r="T20" s="25"/>
      <c r="U20" s="26">
        <f t="shared" si="1"/>
        <v>6000</v>
      </c>
      <c r="V20" s="21">
        <v>3700</v>
      </c>
      <c r="W20" s="22"/>
      <c r="X20" s="22">
        <v>2300</v>
      </c>
      <c r="Y20" s="27">
        <f t="shared" si="2"/>
        <v>6000</v>
      </c>
    </row>
    <row r="21" spans="1:25" ht="20.100000000000001" customHeight="1" x14ac:dyDescent="0.25">
      <c r="A21" s="28" t="s">
        <v>33</v>
      </c>
      <c r="B21" s="28" t="s">
        <v>34</v>
      </c>
      <c r="C21" s="28" t="s">
        <v>35</v>
      </c>
      <c r="D21" s="28" t="s">
        <v>36</v>
      </c>
      <c r="E21" s="28" t="s">
        <v>37</v>
      </c>
      <c r="F21" s="28" t="s">
        <v>38</v>
      </c>
      <c r="G21" s="28" t="s">
        <v>39</v>
      </c>
      <c r="H21" s="28" t="s">
        <v>40</v>
      </c>
      <c r="I21" s="28" t="s">
        <v>41</v>
      </c>
      <c r="J21" s="28" t="s">
        <v>42</v>
      </c>
      <c r="K21" s="28" t="s">
        <v>53</v>
      </c>
      <c r="L21" s="14" t="s">
        <v>54</v>
      </c>
      <c r="M21" s="21">
        <v>200</v>
      </c>
      <c r="N21" s="22">
        <v>0</v>
      </c>
      <c r="O21" s="22"/>
      <c r="P21" s="22"/>
      <c r="Q21" s="23">
        <f t="shared" si="0"/>
        <v>200</v>
      </c>
      <c r="R21" s="24"/>
      <c r="S21" s="25"/>
      <c r="T21" s="25"/>
      <c r="U21" s="26">
        <f t="shared" si="1"/>
        <v>0</v>
      </c>
      <c r="V21" s="21"/>
      <c r="W21" s="22"/>
      <c r="X21" s="22"/>
      <c r="Y21" s="27">
        <f t="shared" si="2"/>
        <v>0</v>
      </c>
    </row>
    <row r="22" spans="1:25" ht="20.100000000000001" customHeight="1" x14ac:dyDescent="0.25">
      <c r="A22" s="28" t="s">
        <v>33</v>
      </c>
      <c r="B22" s="28" t="s">
        <v>34</v>
      </c>
      <c r="C22" s="28" t="s">
        <v>35</v>
      </c>
      <c r="D22" s="28" t="s">
        <v>36</v>
      </c>
      <c r="E22" s="28" t="s">
        <v>37</v>
      </c>
      <c r="F22" s="28" t="s">
        <v>38</v>
      </c>
      <c r="G22" s="28" t="s">
        <v>39</v>
      </c>
      <c r="H22" s="28" t="s">
        <v>40</v>
      </c>
      <c r="I22" s="28" t="s">
        <v>41</v>
      </c>
      <c r="J22" s="28" t="s">
        <v>42</v>
      </c>
      <c r="K22" s="28" t="s">
        <v>55</v>
      </c>
      <c r="L22" s="14" t="s">
        <v>56</v>
      </c>
      <c r="M22" s="21">
        <v>80</v>
      </c>
      <c r="N22" s="22">
        <v>100</v>
      </c>
      <c r="O22" s="22"/>
      <c r="P22" s="22"/>
      <c r="Q22" s="23">
        <f t="shared" si="0"/>
        <v>180</v>
      </c>
      <c r="R22" s="24">
        <v>100</v>
      </c>
      <c r="S22" s="25">
        <v>100</v>
      </c>
      <c r="T22" s="25"/>
      <c r="U22" s="26">
        <f t="shared" si="1"/>
        <v>200</v>
      </c>
      <c r="V22" s="21">
        <v>100</v>
      </c>
      <c r="W22" s="22">
        <v>100</v>
      </c>
      <c r="X22" s="22"/>
      <c r="Y22" s="27">
        <f t="shared" si="2"/>
        <v>200</v>
      </c>
    </row>
    <row r="23" spans="1:25" ht="20.100000000000001" customHeight="1" x14ac:dyDescent="0.25">
      <c r="A23" s="28" t="s">
        <v>33</v>
      </c>
      <c r="B23" s="28" t="s">
        <v>34</v>
      </c>
      <c r="C23" s="28" t="s">
        <v>35</v>
      </c>
      <c r="D23" s="28" t="s">
        <v>36</v>
      </c>
      <c r="E23" s="28" t="s">
        <v>37</v>
      </c>
      <c r="F23" s="28" t="s">
        <v>38</v>
      </c>
      <c r="G23" s="28" t="s">
        <v>39</v>
      </c>
      <c r="H23" s="28" t="s">
        <v>40</v>
      </c>
      <c r="I23" s="28" t="s">
        <v>41</v>
      </c>
      <c r="J23" s="28" t="s">
        <v>42</v>
      </c>
      <c r="K23" s="28" t="s">
        <v>57</v>
      </c>
      <c r="L23" s="14" t="s">
        <v>58</v>
      </c>
      <c r="M23" s="21">
        <v>1000</v>
      </c>
      <c r="N23" s="22">
        <v>0</v>
      </c>
      <c r="O23" s="22">
        <v>3000</v>
      </c>
      <c r="P23" s="22">
        <v>6161.96</v>
      </c>
      <c r="Q23" s="23">
        <f t="shared" si="0"/>
        <v>10161.959999999999</v>
      </c>
      <c r="R23" s="24">
        <v>1000</v>
      </c>
      <c r="S23" s="25"/>
      <c r="T23" s="25"/>
      <c r="U23" s="26">
        <f t="shared" si="1"/>
        <v>1000</v>
      </c>
      <c r="V23" s="21">
        <v>600</v>
      </c>
      <c r="W23" s="22"/>
      <c r="X23" s="22">
        <v>400</v>
      </c>
      <c r="Y23" s="27">
        <f t="shared" si="2"/>
        <v>1000</v>
      </c>
    </row>
    <row r="24" spans="1:25" ht="20.100000000000001" customHeight="1" x14ac:dyDescent="0.25">
      <c r="A24" s="28" t="s">
        <v>33</v>
      </c>
      <c r="B24" s="28" t="s">
        <v>34</v>
      </c>
      <c r="C24" s="28" t="s">
        <v>35</v>
      </c>
      <c r="D24" s="28" t="s">
        <v>36</v>
      </c>
      <c r="E24" s="28" t="s">
        <v>37</v>
      </c>
      <c r="F24" s="28" t="s">
        <v>38</v>
      </c>
      <c r="G24" s="28" t="s">
        <v>39</v>
      </c>
      <c r="H24" s="28" t="s">
        <v>40</v>
      </c>
      <c r="I24" s="28" t="s">
        <v>41</v>
      </c>
      <c r="J24" s="28" t="s">
        <v>42</v>
      </c>
      <c r="K24" s="28" t="s">
        <v>59</v>
      </c>
      <c r="L24" s="14" t="s">
        <v>60</v>
      </c>
      <c r="M24" s="21">
        <v>332</v>
      </c>
      <c r="N24" s="22">
        <v>368</v>
      </c>
      <c r="O24" s="22"/>
      <c r="P24" s="22"/>
      <c r="Q24" s="23">
        <f t="shared" si="0"/>
        <v>700</v>
      </c>
      <c r="R24" s="24">
        <v>100</v>
      </c>
      <c r="S24" s="25">
        <v>400</v>
      </c>
      <c r="T24" s="25"/>
      <c r="U24" s="26">
        <f t="shared" si="1"/>
        <v>500</v>
      </c>
      <c r="V24" s="21">
        <v>100</v>
      </c>
      <c r="W24" s="22">
        <v>200</v>
      </c>
      <c r="X24" s="22">
        <v>200</v>
      </c>
      <c r="Y24" s="27">
        <f t="shared" si="2"/>
        <v>500</v>
      </c>
    </row>
    <row r="25" spans="1:25" ht="20.100000000000001" customHeight="1" x14ac:dyDescent="0.25">
      <c r="A25" s="28" t="s">
        <v>33</v>
      </c>
      <c r="B25" s="28" t="s">
        <v>34</v>
      </c>
      <c r="C25" s="28" t="s">
        <v>35</v>
      </c>
      <c r="D25" s="28" t="s">
        <v>36</v>
      </c>
      <c r="E25" s="28" t="s">
        <v>37</v>
      </c>
      <c r="F25" s="28" t="s">
        <v>38</v>
      </c>
      <c r="G25" s="28" t="s">
        <v>39</v>
      </c>
      <c r="H25" s="28" t="s">
        <v>40</v>
      </c>
      <c r="I25" s="28" t="s">
        <v>41</v>
      </c>
      <c r="J25" s="28" t="s">
        <v>42</v>
      </c>
      <c r="K25" s="28" t="s">
        <v>61</v>
      </c>
      <c r="L25" s="14" t="s">
        <v>62</v>
      </c>
      <c r="M25" s="21">
        <v>14000</v>
      </c>
      <c r="N25" s="22">
        <v>0</v>
      </c>
      <c r="O25" s="22"/>
      <c r="P25" s="22">
        <v>378.16</v>
      </c>
      <c r="Q25" s="23">
        <f t="shared" si="0"/>
        <v>14378.16</v>
      </c>
      <c r="R25" s="24">
        <v>16000</v>
      </c>
      <c r="S25" s="25"/>
      <c r="T25" s="25"/>
      <c r="U25" s="26">
        <f t="shared" si="1"/>
        <v>16000</v>
      </c>
      <c r="V25" s="21">
        <v>10000</v>
      </c>
      <c r="W25" s="22"/>
      <c r="X25" s="22">
        <v>6000</v>
      </c>
      <c r="Y25" s="27">
        <f t="shared" si="2"/>
        <v>16000</v>
      </c>
    </row>
    <row r="26" spans="1:25" ht="20.100000000000001" customHeight="1" x14ac:dyDescent="0.25">
      <c r="A26" s="28" t="s">
        <v>33</v>
      </c>
      <c r="B26" s="28" t="s">
        <v>34</v>
      </c>
      <c r="C26" s="28" t="s">
        <v>35</v>
      </c>
      <c r="D26" s="28" t="s">
        <v>36</v>
      </c>
      <c r="E26" s="28" t="s">
        <v>37</v>
      </c>
      <c r="F26" s="28" t="s">
        <v>38</v>
      </c>
      <c r="G26" s="28" t="s">
        <v>39</v>
      </c>
      <c r="H26" s="28" t="s">
        <v>40</v>
      </c>
      <c r="I26" s="28" t="s">
        <v>41</v>
      </c>
      <c r="J26" s="28" t="s">
        <v>42</v>
      </c>
      <c r="K26" s="28" t="s">
        <v>63</v>
      </c>
      <c r="L26" s="14" t="s">
        <v>64</v>
      </c>
      <c r="M26" s="21">
        <v>700</v>
      </c>
      <c r="N26" s="22">
        <v>0</v>
      </c>
      <c r="O26" s="22"/>
      <c r="P26" s="22">
        <v>1690.99</v>
      </c>
      <c r="Q26" s="23">
        <f t="shared" si="0"/>
        <v>2390.9899999999998</v>
      </c>
      <c r="R26" s="24">
        <v>500</v>
      </c>
      <c r="S26" s="25"/>
      <c r="T26" s="25"/>
      <c r="U26" s="26">
        <f t="shared" si="1"/>
        <v>500</v>
      </c>
      <c r="V26" s="21">
        <v>300</v>
      </c>
      <c r="W26" s="22"/>
      <c r="X26" s="22">
        <v>200</v>
      </c>
      <c r="Y26" s="27">
        <f t="shared" si="2"/>
        <v>500</v>
      </c>
    </row>
    <row r="27" spans="1:25" ht="20.100000000000001" customHeight="1" x14ac:dyDescent="0.25">
      <c r="A27" s="28" t="s">
        <v>33</v>
      </c>
      <c r="B27" s="28" t="s">
        <v>34</v>
      </c>
      <c r="C27" s="28" t="s">
        <v>35</v>
      </c>
      <c r="D27" s="28" t="s">
        <v>36</v>
      </c>
      <c r="E27" s="28" t="s">
        <v>37</v>
      </c>
      <c r="F27" s="28" t="s">
        <v>38</v>
      </c>
      <c r="G27" s="28" t="s">
        <v>39</v>
      </c>
      <c r="H27" s="28" t="s">
        <v>40</v>
      </c>
      <c r="I27" s="28" t="s">
        <v>41</v>
      </c>
      <c r="J27" s="28" t="s">
        <v>42</v>
      </c>
      <c r="K27" s="28" t="s">
        <v>65</v>
      </c>
      <c r="L27" s="14" t="s">
        <v>66</v>
      </c>
      <c r="M27" s="21">
        <v>4700</v>
      </c>
      <c r="N27" s="22">
        <v>0</v>
      </c>
      <c r="O27" s="22">
        <v>322</v>
      </c>
      <c r="P27" s="22">
        <v>7879.99</v>
      </c>
      <c r="Q27" s="23">
        <f t="shared" si="0"/>
        <v>12901.99</v>
      </c>
      <c r="R27" s="24">
        <v>1500</v>
      </c>
      <c r="S27" s="25"/>
      <c r="T27" s="25"/>
      <c r="U27" s="26">
        <f t="shared" si="1"/>
        <v>1500</v>
      </c>
      <c r="V27" s="21">
        <v>900</v>
      </c>
      <c r="W27" s="22"/>
      <c r="X27" s="22">
        <v>600</v>
      </c>
      <c r="Y27" s="27">
        <f t="shared" si="2"/>
        <v>1500</v>
      </c>
    </row>
    <row r="28" spans="1:25" ht="20.100000000000001" customHeight="1" thickBot="1" x14ac:dyDescent="0.3">
      <c r="A28" s="28" t="s">
        <v>33</v>
      </c>
      <c r="B28" s="28" t="s">
        <v>34</v>
      </c>
      <c r="C28" s="28" t="s">
        <v>35</v>
      </c>
      <c r="D28" s="28" t="s">
        <v>36</v>
      </c>
      <c r="E28" s="28" t="s">
        <v>37</v>
      </c>
      <c r="F28" s="28" t="s">
        <v>38</v>
      </c>
      <c r="G28" s="28" t="s">
        <v>39</v>
      </c>
      <c r="H28" s="28" t="s">
        <v>40</v>
      </c>
      <c r="I28" s="28" t="s">
        <v>41</v>
      </c>
      <c r="J28" s="28" t="s">
        <v>42</v>
      </c>
      <c r="K28" s="28" t="s">
        <v>67</v>
      </c>
      <c r="L28" s="14" t="s">
        <v>68</v>
      </c>
      <c r="M28" s="29">
        <v>502</v>
      </c>
      <c r="N28" s="30">
        <v>7115</v>
      </c>
      <c r="O28" s="30"/>
      <c r="P28" s="30">
        <v>2720.22</v>
      </c>
      <c r="Q28" s="31">
        <f t="shared" si="0"/>
        <v>10337.219999999999</v>
      </c>
      <c r="R28" s="32">
        <v>200</v>
      </c>
      <c r="S28" s="33">
        <v>1200</v>
      </c>
      <c r="T28" s="33"/>
      <c r="U28" s="34">
        <f t="shared" si="1"/>
        <v>1400</v>
      </c>
      <c r="V28" s="29">
        <v>200</v>
      </c>
      <c r="W28" s="30">
        <v>700</v>
      </c>
      <c r="X28" s="30">
        <v>500</v>
      </c>
      <c r="Y28" s="35">
        <f t="shared" si="2"/>
        <v>1400</v>
      </c>
    </row>
    <row r="29" spans="1:25" ht="20.100000000000001" customHeight="1" thickBot="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36">
        <f t="shared" ref="M29:Y29" si="3">SUM(M16:M28)</f>
        <v>94774</v>
      </c>
      <c r="N29" s="37">
        <f t="shared" si="3"/>
        <v>172841</v>
      </c>
      <c r="O29" s="38">
        <f t="shared" si="3"/>
        <v>9512</v>
      </c>
      <c r="P29" s="37">
        <f t="shared" si="3"/>
        <v>129526.33000000002</v>
      </c>
      <c r="Q29" s="39">
        <f t="shared" si="3"/>
        <v>406653.32999999996</v>
      </c>
      <c r="R29" s="40">
        <f t="shared" si="3"/>
        <v>99700</v>
      </c>
      <c r="S29" s="41">
        <f t="shared" si="3"/>
        <v>289100</v>
      </c>
      <c r="T29" s="41">
        <f t="shared" si="3"/>
        <v>0</v>
      </c>
      <c r="U29" s="42">
        <f t="shared" si="3"/>
        <v>388800</v>
      </c>
      <c r="V29" s="43">
        <f t="shared" si="3"/>
        <v>61300</v>
      </c>
      <c r="W29" s="37">
        <f t="shared" si="3"/>
        <v>176300</v>
      </c>
      <c r="X29" s="37">
        <f t="shared" si="3"/>
        <v>151200</v>
      </c>
      <c r="Y29" s="44">
        <f t="shared" si="3"/>
        <v>388800</v>
      </c>
    </row>
    <row r="30" spans="1:25" ht="1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15"/>
      <c r="P30" s="15"/>
      <c r="Q30" s="15"/>
      <c r="R30" s="16" t="s">
        <v>69</v>
      </c>
      <c r="S30" s="15"/>
      <c r="T30" s="15"/>
      <c r="U30" s="17">
        <f>U29/18/12</f>
        <v>1800</v>
      </c>
      <c r="V30" s="15"/>
      <c r="W30" s="15"/>
      <c r="X30" s="15"/>
      <c r="Y30" s="15"/>
    </row>
    <row r="31" spans="1:25" ht="1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8"/>
      <c r="N31" s="18"/>
      <c r="O31" s="18"/>
      <c r="P31" s="18"/>
      <c r="Q31" s="18"/>
      <c r="R31" s="18" t="s">
        <v>70</v>
      </c>
      <c r="S31" s="18"/>
      <c r="T31" s="18"/>
      <c r="U31" s="18">
        <v>57960</v>
      </c>
      <c r="V31" s="18"/>
      <c r="W31" s="18"/>
      <c r="X31" s="18"/>
      <c r="Y31" s="18"/>
    </row>
    <row r="32" spans="1:25" ht="1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8"/>
      <c r="N32" s="18"/>
      <c r="O32" s="18"/>
      <c r="P32" s="18"/>
      <c r="Q32" s="18"/>
      <c r="R32" s="19" t="s">
        <v>71</v>
      </c>
      <c r="S32" s="18"/>
      <c r="T32" s="18"/>
      <c r="U32" s="18">
        <f>(U29+U31)/18/12</f>
        <v>2068.3333333333335</v>
      </c>
      <c r="V32" s="18"/>
      <c r="W32" s="18"/>
      <c r="X32" s="18"/>
      <c r="Y32" s="18"/>
    </row>
    <row r="33" spans="1:25" ht="1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5" customHeight="1" x14ac:dyDescent="0.25">
      <c r="A37" s="20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5" customHeight="1" x14ac:dyDescent="0.25">
      <c r="A38" s="20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40" spans="1:25" ht="15" customHeight="1" x14ac:dyDescent="0.25">
      <c r="A40" s="1" t="s">
        <v>72</v>
      </c>
    </row>
  </sheetData>
  <autoFilter ref="A13:L38" xr:uid="{00000000-0009-0000-0000-000000000000}"/>
  <mergeCells count="14">
    <mergeCell ref="J13:J14"/>
    <mergeCell ref="K13:K14"/>
    <mergeCell ref="L13:L14"/>
    <mergeCell ref="M13:Y13"/>
    <mergeCell ref="A1:Y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fitToHeight="0" orientation="landscape" r:id="rId1"/>
  <headerFooter>
    <oddHeader>&amp;L&amp;"Times New Roman,Regular"&amp;8Skuodo rajono savivaldybės Barstyčių vaikų globos namai, 290892280&amp;R&amp;"Times New Roman,Regular"&amp;8Spausdinta: &amp;D, &amp;T</oddHeader>
    <oddFooter>&amp;L&amp;"Times New Roman,Regular"&amp;8Biudžeto asignavimų suvestinis žiniaraštis&amp;R&amp;"Times New Roman,Regular"&amp;8&amp;P/&amp;N psl.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Kaina_2022</vt:lpstr>
      <vt:lpstr>Kaina_2022!Print_Titles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Mackevičienė</dc:creator>
  <cp:lastModifiedBy>Živilė Sendrauskienė</cp:lastModifiedBy>
  <cp:lastPrinted>2022-01-17T08:25:18Z</cp:lastPrinted>
  <dcterms:created xsi:type="dcterms:W3CDTF">2022-01-12T11:44:23Z</dcterms:created>
  <dcterms:modified xsi:type="dcterms:W3CDTF">2022-01-17T08:25:52Z</dcterms:modified>
</cp:coreProperties>
</file>